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ไตรมาส 1 ปี 56 ครั้งที่ 1" sheetId="1" r:id="rId1"/>
    <sheet name="ส่งพี่น้อง 22-1-56" sheetId="2" r:id="rId2"/>
  </sheets>
  <definedNames/>
  <calcPr fullCalcOnLoad="1"/>
</workbook>
</file>

<file path=xl/sharedStrings.xml><?xml version="1.0" encoding="utf-8"?>
<sst xmlns="http://schemas.openxmlformats.org/spreadsheetml/2006/main" count="1136" uniqueCount="80">
  <si>
    <t>รายการ</t>
  </si>
  <si>
    <t>มูลค่าสุทธิ</t>
  </si>
  <si>
    <t>สัญลักษณ์
ย่อ</t>
  </si>
  <si>
    <t>ครุภัณฑ์สำนักงาน</t>
  </si>
  <si>
    <t>สน</t>
  </si>
  <si>
    <t>ฟว</t>
  </si>
  <si>
    <t>ครุภัณฑ์โฆษณาและเผยแพร่</t>
  </si>
  <si>
    <t>ฆผ</t>
  </si>
  <si>
    <t>ครุภัณฑ์คอมพิวเตอร์</t>
  </si>
  <si>
    <t>คม</t>
  </si>
  <si>
    <t>ครุภัณฑ์งานบ้านงานครัว</t>
  </si>
  <si>
    <t>บค</t>
  </si>
  <si>
    <t>ครุภัณฑ์ไฟฟ้าและวิทยุ</t>
  </si>
  <si>
    <t>รง</t>
  </si>
  <si>
    <t>ครุภัณฑ์อาคารถาวร</t>
  </si>
  <si>
    <t>อค</t>
  </si>
  <si>
    <t>ครุภัณฑ์สิ่งก่อสร้างใช้คอนกรีตเสริมเหล็ก</t>
  </si>
  <si>
    <t>สค</t>
  </si>
  <si>
    <t>ครุภัณฑ์ยานพาหนะและขนส่ง</t>
  </si>
  <si>
    <t>ยข</t>
  </si>
  <si>
    <t>รจ</t>
  </si>
  <si>
    <t>ครุภัณฑ์เกษตร</t>
  </si>
  <si>
    <t>กษ</t>
  </si>
  <si>
    <t>รวมทั้งสิ้น</t>
  </si>
  <si>
    <t>ครุภัณฑ์โรงงาน เครื่องมือและอุปกรณ์</t>
  </si>
  <si>
    <t>ครุภัณฑ์สำรวจ</t>
  </si>
  <si>
    <t>สร</t>
  </si>
  <si>
    <t>ครุภัณฑ์สิ่งก่อสร้างใช้ไม้หรือวัสดุอื่น</t>
  </si>
  <si>
    <t>สม</t>
  </si>
  <si>
    <t>รวมครุภัณฑ์ทั้งสิ้นของส่วนภูมิภาค</t>
  </si>
  <si>
    <t>ครุภัณฑ์โรงงาน เครื่องมือจักรกล</t>
  </si>
  <si>
    <t xml:space="preserve">สรุปรายงานมูลค่าทรัพย์สินสุทธิ (ส่วนภูมิภาค)  </t>
  </si>
  <si>
    <t>ครุภัณฑ์ปรับปรุงสิ่งก่อสร้างถาวร</t>
  </si>
  <si>
    <t>ปส</t>
  </si>
  <si>
    <t>ครุภัณฑ์ต่อเติมสิ่งก่อสร้าง</t>
  </si>
  <si>
    <t>ตส</t>
  </si>
  <si>
    <t>ยกมา + ซื้อเพิ่ม
ณ 31 ธ.ค.53</t>
  </si>
  <si>
    <t xml:space="preserve"> 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</si>
  <si>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</si>
  <si>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 xml:space="preserve">ค่าเสื่อมราคา
</t>
  </si>
  <si>
    <t xml:space="preserve"> มูลค่ารวม
</t>
  </si>
  <si>
    <t>สำนักงาน กสทช. เขต 1 นนทบุรี</t>
  </si>
  <si>
    <t>ภภ1</t>
  </si>
  <si>
    <t>ภภ2</t>
  </si>
  <si>
    <t>ภภ3</t>
  </si>
  <si>
    <t>สำนักงาน กสทช. เขต 3 ลำปาง</t>
  </si>
  <si>
    <t>สำนักงาน กสทช. เขต 4 สงขลา</t>
  </si>
  <si>
    <t>ภภ4</t>
  </si>
  <si>
    <t>สำนักงาน กสทช. เขต 5 จันทบุรี</t>
  </si>
  <si>
    <t>ภภ5</t>
  </si>
  <si>
    <t>สำนักงาน กสทช. เขต 6 ขอนแก่น</t>
  </si>
  <si>
    <t>ภภ6</t>
  </si>
  <si>
    <t>สำนักงาน กสทช. เขต 7 นครราชสีมา</t>
  </si>
  <si>
    <t>ภภ7</t>
  </si>
  <si>
    <t>สำนักงาน กสทช. เขต 8 อุดรธานี</t>
  </si>
  <si>
    <t>ภภ8</t>
  </si>
  <si>
    <t>สำนักงาน กสทช. เขต 9 เชียงใหม่</t>
  </si>
  <si>
    <t>ภภ9</t>
  </si>
  <si>
    <t>สำนักงาน กสทช. เขต 10 พิษณุโลก</t>
  </si>
  <si>
    <t>ภภ10</t>
  </si>
  <si>
    <t>สำนักงาน กสทช. เขต 11 ภูเก็ต</t>
  </si>
  <si>
    <t>ภภ11</t>
  </si>
  <si>
    <t>สำนักงาน กสทช. เขต 12 นครศรีธรรมราช</t>
  </si>
  <si>
    <t>ภภ12</t>
  </si>
  <si>
    <t>สำนักงาน กสทช. เขต 13 ระนอง</t>
  </si>
  <si>
    <t>ภภ13</t>
  </si>
  <si>
    <t>สำนักงาน กสทช. เขต 14 ชุมพร</t>
  </si>
  <si>
    <t>ภภ14</t>
  </si>
  <si>
    <t>ครุภัณฑ์กีฬาและกายภาพ</t>
  </si>
  <si>
    <t>กฬ</t>
  </si>
  <si>
    <t>สำนักงาน กสทช. เขต 2 อุดรราชธานี</t>
  </si>
  <si>
    <t>รวม</t>
  </si>
  <si>
    <t>สว (เดิม)</t>
  </si>
  <si>
    <t>ภภ (ใหม่)</t>
  </si>
  <si>
    <t>ครุภัณฑ์ซอฟต์แวร์</t>
  </si>
  <si>
    <t>ซว</t>
  </si>
  <si>
    <t>ณ  31 ธันวาคม 2555 (ไตรมาส 4) ยังไม่ได้รวม</t>
  </si>
  <si>
    <t>ครุภัณฑ์งานบ้าน งานครัว</t>
  </si>
  <si>
    <t>ณ  30 กันยายน 2556 (ไตรมาส 3) รวม</t>
  </si>
  <si>
    <t>สำนักงาน กสทช. เขต 2 อุบลราชธานี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</si>
</sst>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(\)"/>
    <numFmt numFmtId="200" formatCode="\-\ \2\ \-"/>
    <numFmt numFmtId="201" formatCode="\(\1\3\2\5\3\3\)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_-* #,##0_-;\-* #,##0_-;_-* &quot;-&quot;??_-;_-@_-"/>
    <numFmt numFmtId="206" formatCode="#,##0.000"/>
  </numFmts>
  <fonts count="45">
    <font>
      <sz val="10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sz val="15"/>
      <name val="Arial"/>
      <family val="2"/>
    </font>
    <font>
      <b/>
      <sz val="15"/>
      <name val="Arial"/>
      <family val="2"/>
    </font>
    <font>
      <b/>
      <u val="double"/>
      <sz val="15"/>
      <name val="Angsana New"/>
      <family val="1"/>
    </font>
    <font>
      <b/>
      <u val="doubleAccounting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10"/>
      <name val="Angsana New"/>
      <family val="1"/>
    </font>
    <font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ngsana New"/>
      <family val="1"/>
    </font>
    <font>
      <sz val="1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vertical="top"/>
    </xf>
    <xf numFmtId="43" fontId="1" fillId="0" borderId="10" xfId="42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vertical="top"/>
    </xf>
    <xf numFmtId="43" fontId="1" fillId="0" borderId="0" xfId="0" applyNumberFormat="1" applyFont="1" applyFill="1" applyAlignment="1">
      <alignment vertical="top"/>
    </xf>
    <xf numFmtId="4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left" vertical="top"/>
    </xf>
    <xf numFmtId="43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43" fontId="2" fillId="33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43" fontId="1" fillId="0" borderId="0" xfId="42" applyFont="1" applyFill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3" fontId="1" fillId="0" borderId="15" xfId="42" applyFont="1" applyFill="1" applyBorder="1" applyAlignment="1">
      <alignment vertical="top"/>
    </xf>
    <xf numFmtId="43" fontId="1" fillId="0" borderId="0" xfId="42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3" fontId="1" fillId="0" borderId="12" xfId="42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43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43" fontId="2" fillId="34" borderId="10" xfId="0" applyNumberFormat="1" applyFont="1" applyFill="1" applyBorder="1" applyAlignment="1">
      <alignment vertical="top"/>
    </xf>
    <xf numFmtId="4" fontId="5" fillId="35" borderId="10" xfId="0" applyNumberFormat="1" applyFont="1" applyFill="1" applyBorder="1" applyAlignment="1">
      <alignment vertical="top"/>
    </xf>
    <xf numFmtId="0" fontId="1" fillId="9" borderId="10" xfId="0" applyFont="1" applyFill="1" applyBorder="1" applyAlignment="1">
      <alignment vertical="top"/>
    </xf>
    <xf numFmtId="43" fontId="1" fillId="0" borderId="0" xfId="42" applyFont="1" applyFill="1" applyBorder="1" applyAlignment="1">
      <alignment/>
    </xf>
    <xf numFmtId="43" fontId="1" fillId="0" borderId="0" xfId="42" applyFont="1" applyFill="1" applyAlignment="1">
      <alignment/>
    </xf>
    <xf numFmtId="43" fontId="2" fillId="0" borderId="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/>
    </xf>
    <xf numFmtId="43" fontId="2" fillId="9" borderId="10" xfId="42" applyFont="1" applyFill="1" applyBorder="1" applyAlignment="1">
      <alignment vertical="top"/>
    </xf>
    <xf numFmtId="43" fontId="1" fillId="0" borderId="10" xfId="42" applyFont="1" applyFill="1" applyBorder="1" applyAlignment="1">
      <alignment horizontal="right" vertical="top"/>
    </xf>
    <xf numFmtId="43" fontId="1" fillId="33" borderId="10" xfId="42" applyFont="1" applyFill="1" applyBorder="1" applyAlignment="1">
      <alignment vertical="top"/>
    </xf>
    <xf numFmtId="43" fontId="2" fillId="33" borderId="10" xfId="42" applyFont="1" applyFill="1" applyBorder="1" applyAlignment="1">
      <alignment vertical="top"/>
    </xf>
    <xf numFmtId="0" fontId="4" fillId="0" borderId="0" xfId="0" applyFont="1" applyFill="1" applyAlignment="1">
      <alignment/>
    </xf>
    <xf numFmtId="43" fontId="6" fillId="35" borderId="10" xfId="42" applyFont="1" applyFill="1" applyBorder="1" applyAlignment="1">
      <alignment vertical="top"/>
    </xf>
    <xf numFmtId="43" fontId="5" fillId="35" borderId="10" xfId="42" applyFont="1" applyFill="1" applyBorder="1" applyAlignment="1">
      <alignment vertical="top"/>
    </xf>
    <xf numFmtId="43" fontId="1" fillId="0" borderId="17" xfId="42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43" fontId="43" fillId="0" borderId="10" xfId="42" applyFont="1" applyFill="1" applyBorder="1" applyAlignment="1">
      <alignment vertical="top"/>
    </xf>
    <xf numFmtId="0" fontId="1" fillId="36" borderId="10" xfId="0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/>
    </xf>
    <xf numFmtId="43" fontId="1" fillId="36" borderId="10" xfId="0" applyNumberFormat="1" applyFont="1" applyFill="1" applyBorder="1" applyAlignment="1">
      <alignment vertical="top"/>
    </xf>
    <xf numFmtId="43" fontId="1" fillId="36" borderId="10" xfId="42" applyFont="1" applyFill="1" applyBorder="1" applyAlignment="1">
      <alignment vertical="top"/>
    </xf>
    <xf numFmtId="4" fontId="1" fillId="36" borderId="10" xfId="0" applyNumberFormat="1" applyFont="1" applyFill="1" applyBorder="1" applyAlignment="1">
      <alignment vertical="top"/>
    </xf>
    <xf numFmtId="4" fontId="1" fillId="36" borderId="10" xfId="0" applyNumberFormat="1" applyFont="1" applyFill="1" applyBorder="1" applyAlignment="1">
      <alignment horizontal="right" vertical="top"/>
    </xf>
    <xf numFmtId="43" fontId="2" fillId="6" borderId="10" xfId="42" applyFont="1" applyFill="1" applyBorder="1" applyAlignment="1">
      <alignment vertical="top"/>
    </xf>
    <xf numFmtId="43" fontId="1" fillId="6" borderId="10" xfId="42" applyFont="1" applyFill="1" applyBorder="1" applyAlignment="1">
      <alignment vertical="top"/>
    </xf>
    <xf numFmtId="43" fontId="6" fillId="3" borderId="10" xfId="42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3" fillId="0" borderId="0" xfId="0" applyFont="1" applyFill="1" applyAlignment="1">
      <alignment vertical="top"/>
    </xf>
    <xf numFmtId="43" fontId="1" fillId="0" borderId="10" xfId="0" applyNumberFormat="1" applyFont="1" applyFill="1" applyBorder="1" applyAlignment="1">
      <alignment horizontal="right" vertical="top"/>
    </xf>
    <xf numFmtId="0" fontId="1" fillId="36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6" borderId="16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" fillId="36" borderId="16" xfId="0" applyFont="1" applyFill="1" applyBorder="1" applyAlignment="1">
      <alignment horizontal="left" vertical="top"/>
    </xf>
    <xf numFmtId="0" fontId="1" fillId="36" borderId="11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43" fontId="2" fillId="0" borderId="0" xfId="42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center" vertical="top"/>
    </xf>
    <xf numFmtId="0" fontId="2" fillId="35" borderId="17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view="pageBreakPreview" zoomScale="90" zoomScaleNormal="70" zoomScaleSheetLayoutView="90" zoomScalePageLayoutView="0" workbookViewId="0" topLeftCell="A134">
      <selection activeCell="L142" sqref="L142"/>
    </sheetView>
  </sheetViews>
  <sheetFormatPr defaultColWidth="9.140625" defaultRowHeight="12.75"/>
  <cols>
    <col min="1" max="1" width="7.140625" style="1" customWidth="1"/>
    <col min="2" max="2" width="28.00390625" style="2" customWidth="1"/>
    <col min="3" max="3" width="10.140625" style="4" customWidth="1"/>
    <col min="4" max="5" width="17.7109375" style="2" customWidth="1"/>
    <col min="6" max="6" width="17.8515625" style="2" customWidth="1"/>
    <col min="7" max="7" width="5.8515625" style="34" customWidth="1"/>
    <col min="8" max="8" width="33.57421875" style="34" customWidth="1"/>
    <col min="9" max="9" width="15.7109375" style="49" customWidth="1"/>
    <col min="10" max="10" width="13.7109375" style="49" hidden="1" customWidth="1"/>
    <col min="11" max="12" width="15.7109375" style="49" customWidth="1"/>
    <col min="13" max="13" width="7.7109375" style="2" customWidth="1"/>
    <col min="14" max="14" width="17.7109375" style="2" customWidth="1"/>
    <col min="15" max="15" width="13.57421875" style="2" hidden="1" customWidth="1"/>
    <col min="16" max="16" width="17.7109375" style="2" customWidth="1"/>
    <col min="17" max="17" width="17.8515625" style="2" customWidth="1"/>
    <col min="18" max="18" width="5.421875" style="2" customWidth="1"/>
    <col min="19" max="19" width="17.7109375" style="48" customWidth="1"/>
    <col min="20" max="20" width="13.57421875" style="48" customWidth="1"/>
    <col min="21" max="22" width="17.7109375" style="48" customWidth="1"/>
    <col min="23" max="16384" width="9.140625" style="2" customWidth="1"/>
  </cols>
  <sheetData>
    <row r="1" spans="1:11" ht="21.75">
      <c r="A1" s="80" t="s">
        <v>38</v>
      </c>
      <c r="B1" s="80"/>
      <c r="C1" s="80"/>
      <c r="D1" s="80"/>
      <c r="E1" s="80"/>
      <c r="F1" s="80"/>
      <c r="G1" s="38"/>
      <c r="H1" s="35"/>
      <c r="I1" s="48"/>
      <c r="J1" s="48"/>
      <c r="K1" s="48"/>
    </row>
    <row r="2" spans="1:22" ht="21.75">
      <c r="A2" s="80" t="s">
        <v>31</v>
      </c>
      <c r="B2" s="80"/>
      <c r="C2" s="80"/>
      <c r="D2" s="80"/>
      <c r="E2" s="80"/>
      <c r="F2" s="80"/>
      <c r="G2" s="38"/>
      <c r="H2" s="81" t="s">
        <v>73</v>
      </c>
      <c r="I2" s="81"/>
      <c r="J2" s="81"/>
      <c r="K2" s="81"/>
      <c r="L2" s="81"/>
      <c r="M2" s="57"/>
      <c r="N2" s="80" t="s">
        <v>72</v>
      </c>
      <c r="O2" s="80"/>
      <c r="P2" s="80"/>
      <c r="Q2" s="80"/>
      <c r="R2" s="57"/>
      <c r="S2" s="95"/>
      <c r="T2" s="95"/>
      <c r="U2" s="95"/>
      <c r="V2" s="95"/>
    </row>
    <row r="3" spans="1:22" ht="21.75">
      <c r="A3" s="81" t="s">
        <v>78</v>
      </c>
      <c r="B3" s="81"/>
      <c r="C3" s="81"/>
      <c r="D3" s="81"/>
      <c r="E3" s="81"/>
      <c r="F3" s="81"/>
      <c r="G3" s="38"/>
      <c r="H3" s="35"/>
      <c r="I3" s="48"/>
      <c r="J3" s="48"/>
      <c r="K3" s="48"/>
      <c r="S3" s="2"/>
      <c r="T3" s="2"/>
      <c r="U3" s="2"/>
      <c r="V3" s="2"/>
    </row>
    <row r="4" spans="1:22" ht="21.75">
      <c r="A4" s="38"/>
      <c r="B4" s="38"/>
      <c r="C4" s="38"/>
      <c r="D4" s="38"/>
      <c r="E4" s="38"/>
      <c r="F4" s="38"/>
      <c r="G4" s="38"/>
      <c r="H4" s="35"/>
      <c r="I4" s="50"/>
      <c r="J4" s="50"/>
      <c r="K4" s="50"/>
      <c r="N4" s="38"/>
      <c r="O4" s="38"/>
      <c r="P4" s="38"/>
      <c r="Q4" s="38"/>
      <c r="S4" s="2"/>
      <c r="T4" s="2"/>
      <c r="U4" s="2"/>
      <c r="V4" s="2"/>
    </row>
    <row r="5" spans="1:17" s="3" customFormat="1" ht="26.25" customHeight="1">
      <c r="A5" s="82" t="s">
        <v>0</v>
      </c>
      <c r="B5" s="83"/>
      <c r="C5" s="23" t="s">
        <v>2</v>
      </c>
      <c r="D5" s="23" t="s">
        <v>40</v>
      </c>
      <c r="E5" s="24" t="s">
        <v>39</v>
      </c>
      <c r="F5" s="22" t="s">
        <v>1</v>
      </c>
      <c r="G5" s="36"/>
      <c r="H5" s="22"/>
      <c r="I5" s="51" t="s">
        <v>40</v>
      </c>
      <c r="J5" s="23" t="s">
        <v>36</v>
      </c>
      <c r="K5" s="51" t="s">
        <v>39</v>
      </c>
      <c r="L5" s="52" t="s">
        <v>1</v>
      </c>
      <c r="N5" s="23" t="s">
        <v>40</v>
      </c>
      <c r="O5" s="23" t="s">
        <v>36</v>
      </c>
      <c r="P5" s="24" t="s">
        <v>39</v>
      </c>
      <c r="Q5" s="22" t="s">
        <v>1</v>
      </c>
    </row>
    <row r="6" spans="1:17" s="5" customFormat="1" ht="21.75">
      <c r="A6" s="84" t="s">
        <v>41</v>
      </c>
      <c r="B6" s="85"/>
      <c r="C6" s="12" t="s">
        <v>42</v>
      </c>
      <c r="D6" s="8"/>
      <c r="E6" s="8" t="s">
        <v>37</v>
      </c>
      <c r="F6" s="8"/>
      <c r="G6" s="31"/>
      <c r="H6" s="43"/>
      <c r="I6" s="9"/>
      <c r="J6" s="9"/>
      <c r="K6" s="9"/>
      <c r="L6" s="9"/>
      <c r="N6" s="8"/>
      <c r="O6" s="8"/>
      <c r="P6" s="8" t="s">
        <v>37</v>
      </c>
      <c r="Q6" s="8"/>
    </row>
    <row r="7" spans="1:17" s="5" customFormat="1" ht="22.5" customHeight="1">
      <c r="A7" s="76" t="s">
        <v>14</v>
      </c>
      <c r="B7" s="76"/>
      <c r="C7" s="7" t="s">
        <v>15</v>
      </c>
      <c r="D7" s="9">
        <f>SUM(I7+N7)</f>
        <v>27915278.79</v>
      </c>
      <c r="E7" s="9">
        <f>SUM(K7+P7)</f>
        <v>1043954.62</v>
      </c>
      <c r="F7" s="9">
        <f>SUM(L7+Q7)</f>
        <v>4565669.87</v>
      </c>
      <c r="G7" s="31"/>
      <c r="H7" s="18" t="s">
        <v>14</v>
      </c>
      <c r="I7" s="9">
        <v>0</v>
      </c>
      <c r="J7" s="9"/>
      <c r="K7" s="9">
        <v>0</v>
      </c>
      <c r="L7" s="9">
        <v>0</v>
      </c>
      <c r="N7" s="8">
        <v>27915278.79</v>
      </c>
      <c r="O7" s="9"/>
      <c r="P7" s="9">
        <v>1043954.62</v>
      </c>
      <c r="Q7" s="8">
        <v>4565669.87</v>
      </c>
    </row>
    <row r="8" spans="1:17" s="6" customFormat="1" ht="22.5" customHeight="1">
      <c r="A8" s="76" t="s">
        <v>16</v>
      </c>
      <c r="B8" s="76"/>
      <c r="C8" s="7" t="s">
        <v>17</v>
      </c>
      <c r="D8" s="9">
        <f aca="true" t="shared" si="0" ref="D8:D20">SUM(I8+N8)</f>
        <v>1679000</v>
      </c>
      <c r="E8" s="9">
        <f aca="true" t="shared" si="1" ref="E8:E20">SUM(K8+P8)</f>
        <v>30915.81</v>
      </c>
      <c r="F8" s="9">
        <f aca="true" t="shared" si="2" ref="F8:F20">SUM(L8+Q8)</f>
        <v>26554.17</v>
      </c>
      <c r="G8" s="31"/>
      <c r="H8" s="18" t="s">
        <v>16</v>
      </c>
      <c r="I8" s="9"/>
      <c r="J8" s="9"/>
      <c r="K8" s="9"/>
      <c r="L8" s="9"/>
      <c r="N8" s="19">
        <v>1679000</v>
      </c>
      <c r="O8" s="9"/>
      <c r="P8" s="9">
        <v>30915.81</v>
      </c>
      <c r="Q8" s="8">
        <v>26554.17</v>
      </c>
    </row>
    <row r="9" spans="1:17" s="6" customFormat="1" ht="22.5" customHeight="1">
      <c r="A9" s="76" t="s">
        <v>3</v>
      </c>
      <c r="B9" s="76"/>
      <c r="C9" s="7" t="s">
        <v>4</v>
      </c>
      <c r="D9" s="9">
        <f t="shared" si="0"/>
        <v>5830876.75</v>
      </c>
      <c r="E9" s="9">
        <f t="shared" si="1"/>
        <v>133688.22</v>
      </c>
      <c r="F9" s="9">
        <f t="shared" si="2"/>
        <v>921921.26</v>
      </c>
      <c r="G9" s="31"/>
      <c r="H9" s="18" t="s">
        <v>3</v>
      </c>
      <c r="I9" s="9">
        <v>599066.93</v>
      </c>
      <c r="J9" s="9"/>
      <c r="K9" s="9">
        <v>53415.11</v>
      </c>
      <c r="L9" s="9">
        <v>526685.47</v>
      </c>
      <c r="N9" s="19">
        <v>5231809.82</v>
      </c>
      <c r="O9" s="9"/>
      <c r="P9" s="9">
        <v>80273.11</v>
      </c>
      <c r="Q9" s="8">
        <v>395235.79</v>
      </c>
    </row>
    <row r="10" spans="1:17" s="6" customFormat="1" ht="22.5" customHeight="1">
      <c r="A10" s="76" t="s">
        <v>18</v>
      </c>
      <c r="B10" s="76"/>
      <c r="C10" s="7" t="s">
        <v>19</v>
      </c>
      <c r="D10" s="9">
        <f t="shared" si="0"/>
        <v>15832337.38</v>
      </c>
      <c r="E10" s="9">
        <f t="shared" si="1"/>
        <v>1480214.95</v>
      </c>
      <c r="F10" s="9">
        <f t="shared" si="2"/>
        <v>6239497.29</v>
      </c>
      <c r="G10" s="31"/>
      <c r="H10" s="18" t="s">
        <v>18</v>
      </c>
      <c r="I10" s="9">
        <v>0</v>
      </c>
      <c r="J10" s="9"/>
      <c r="K10" s="9">
        <v>0</v>
      </c>
      <c r="L10" s="9">
        <v>0</v>
      </c>
      <c r="N10" s="19">
        <v>15832337.38</v>
      </c>
      <c r="O10" s="9"/>
      <c r="P10" s="9">
        <v>1480214.95</v>
      </c>
      <c r="Q10" s="8">
        <v>6239497.29</v>
      </c>
    </row>
    <row r="11" spans="1:17" s="6" customFormat="1" ht="22.5" customHeight="1">
      <c r="A11" s="76" t="s">
        <v>12</v>
      </c>
      <c r="B11" s="76"/>
      <c r="C11" s="7" t="s">
        <v>5</v>
      </c>
      <c r="D11" s="9">
        <f t="shared" si="0"/>
        <v>139543348.63</v>
      </c>
      <c r="E11" s="9">
        <f t="shared" si="1"/>
        <v>7980685.17</v>
      </c>
      <c r="F11" s="9">
        <f t="shared" si="2"/>
        <v>24897218.98</v>
      </c>
      <c r="G11" s="31"/>
      <c r="H11" s="18" t="s">
        <v>12</v>
      </c>
      <c r="I11" s="9">
        <v>2607070.75</v>
      </c>
      <c r="J11" s="9"/>
      <c r="K11" s="9">
        <v>100745.3</v>
      </c>
      <c r="L11" s="9">
        <v>2497741.39</v>
      </c>
      <c r="N11" s="19">
        <v>136936277.88</v>
      </c>
      <c r="O11" s="9"/>
      <c r="P11" s="9">
        <v>7879939.87</v>
      </c>
      <c r="Q11" s="8">
        <v>22399477.59</v>
      </c>
    </row>
    <row r="12" spans="1:17" s="6" customFormat="1" ht="22.5" customHeight="1">
      <c r="A12" s="76" t="s">
        <v>6</v>
      </c>
      <c r="B12" s="76"/>
      <c r="C12" s="7" t="s">
        <v>7</v>
      </c>
      <c r="D12" s="9">
        <f t="shared" si="0"/>
        <v>1251168.5899999999</v>
      </c>
      <c r="E12" s="9">
        <f t="shared" si="1"/>
        <v>140730.79</v>
      </c>
      <c r="F12" s="9">
        <f t="shared" si="2"/>
        <v>548833.22</v>
      </c>
      <c r="G12" s="31"/>
      <c r="H12" s="18" t="s">
        <v>6</v>
      </c>
      <c r="I12" s="9">
        <v>161514.95</v>
      </c>
      <c r="J12" s="9"/>
      <c r="K12" s="9">
        <v>21495.66</v>
      </c>
      <c r="L12" s="9">
        <v>132767.61</v>
      </c>
      <c r="N12" s="19">
        <v>1089653.64</v>
      </c>
      <c r="O12" s="9"/>
      <c r="P12" s="9">
        <v>119235.13</v>
      </c>
      <c r="Q12" s="8">
        <v>416065.61</v>
      </c>
    </row>
    <row r="13" spans="1:17" s="6" customFormat="1" ht="22.5" customHeight="1">
      <c r="A13" s="76" t="s">
        <v>24</v>
      </c>
      <c r="B13" s="76"/>
      <c r="C13" s="7" t="s">
        <v>13</v>
      </c>
      <c r="D13" s="9">
        <f t="shared" si="0"/>
        <v>48700</v>
      </c>
      <c r="E13" s="9">
        <f t="shared" si="1"/>
        <v>0</v>
      </c>
      <c r="F13" s="9">
        <f t="shared" si="2"/>
        <v>1</v>
      </c>
      <c r="G13" s="31"/>
      <c r="H13" s="18" t="s">
        <v>24</v>
      </c>
      <c r="I13" s="9">
        <v>0</v>
      </c>
      <c r="J13" s="9"/>
      <c r="K13" s="9">
        <v>0</v>
      </c>
      <c r="L13" s="9">
        <v>0</v>
      </c>
      <c r="N13" s="19">
        <v>48700</v>
      </c>
      <c r="O13" s="9"/>
      <c r="P13" s="9">
        <v>0</v>
      </c>
      <c r="Q13" s="8">
        <v>1</v>
      </c>
    </row>
    <row r="14" spans="1:17" s="6" customFormat="1" ht="22.5" customHeight="1">
      <c r="A14" s="76" t="s">
        <v>8</v>
      </c>
      <c r="B14" s="76"/>
      <c r="C14" s="7" t="s">
        <v>9</v>
      </c>
      <c r="D14" s="9">
        <f t="shared" si="0"/>
        <v>796424</v>
      </c>
      <c r="E14" s="9">
        <f t="shared" si="1"/>
        <v>76188.03</v>
      </c>
      <c r="F14" s="9">
        <f t="shared" si="2"/>
        <v>398880.89999999997</v>
      </c>
      <c r="G14" s="31"/>
      <c r="H14" s="18" t="s">
        <v>8</v>
      </c>
      <c r="I14" s="9">
        <v>465627.38</v>
      </c>
      <c r="J14" s="9"/>
      <c r="K14" s="9">
        <v>64522.8</v>
      </c>
      <c r="L14" s="9">
        <v>386534.99</v>
      </c>
      <c r="N14" s="19">
        <v>330796.62</v>
      </c>
      <c r="O14" s="9"/>
      <c r="P14" s="9">
        <v>11665.23</v>
      </c>
      <c r="Q14" s="8">
        <v>12345.91</v>
      </c>
    </row>
    <row r="15" spans="1:17" s="6" customFormat="1" ht="22.5" customHeight="1">
      <c r="A15" s="75" t="s">
        <v>74</v>
      </c>
      <c r="B15" s="75"/>
      <c r="C15" s="63" t="s">
        <v>75</v>
      </c>
      <c r="D15" s="9">
        <f t="shared" si="0"/>
        <v>489000</v>
      </c>
      <c r="E15" s="9">
        <f t="shared" si="1"/>
        <v>121902.6</v>
      </c>
      <c r="F15" s="9">
        <f t="shared" si="2"/>
        <v>362198.99</v>
      </c>
      <c r="G15" s="31"/>
      <c r="H15" s="18" t="s">
        <v>74</v>
      </c>
      <c r="I15" s="9">
        <v>489000</v>
      </c>
      <c r="J15" s="9"/>
      <c r="K15" s="9">
        <v>121902.6</v>
      </c>
      <c r="L15" s="9">
        <v>362198.99</v>
      </c>
      <c r="N15" s="65">
        <v>0</v>
      </c>
      <c r="O15" s="66"/>
      <c r="P15" s="66">
        <v>0</v>
      </c>
      <c r="Q15" s="67">
        <v>0</v>
      </c>
    </row>
    <row r="16" spans="1:17" s="6" customFormat="1" ht="22.5" customHeight="1">
      <c r="A16" s="86" t="s">
        <v>68</v>
      </c>
      <c r="B16" s="87"/>
      <c r="C16" s="63" t="s">
        <v>69</v>
      </c>
      <c r="D16" s="9">
        <f t="shared" si="0"/>
        <v>114100</v>
      </c>
      <c r="E16" s="9">
        <f t="shared" si="1"/>
        <v>24225.29</v>
      </c>
      <c r="F16" s="9">
        <f t="shared" si="2"/>
        <v>89874.71</v>
      </c>
      <c r="G16" s="31"/>
      <c r="H16" s="18" t="s">
        <v>68</v>
      </c>
      <c r="I16" s="9">
        <v>114100</v>
      </c>
      <c r="J16" s="9"/>
      <c r="K16" s="9">
        <v>24225.29</v>
      </c>
      <c r="L16" s="9">
        <v>89874.71</v>
      </c>
      <c r="N16" s="65">
        <v>0</v>
      </c>
      <c r="O16" s="66"/>
      <c r="P16" s="66">
        <v>0</v>
      </c>
      <c r="Q16" s="67">
        <v>0</v>
      </c>
    </row>
    <row r="17" spans="1:17" s="6" customFormat="1" ht="22.5" customHeight="1">
      <c r="A17" s="76" t="s">
        <v>10</v>
      </c>
      <c r="B17" s="76"/>
      <c r="C17" s="7" t="s">
        <v>11</v>
      </c>
      <c r="D17" s="9">
        <f t="shared" si="0"/>
        <v>216626.17</v>
      </c>
      <c r="E17" s="9">
        <f t="shared" si="1"/>
        <v>7339.28</v>
      </c>
      <c r="F17" s="9">
        <f t="shared" si="2"/>
        <v>2048.16</v>
      </c>
      <c r="G17" s="31"/>
      <c r="H17" s="18" t="s">
        <v>10</v>
      </c>
      <c r="I17" s="9">
        <v>0</v>
      </c>
      <c r="J17" s="9"/>
      <c r="K17" s="9">
        <v>0</v>
      </c>
      <c r="L17" s="9">
        <v>0</v>
      </c>
      <c r="N17" s="19">
        <v>216626.17</v>
      </c>
      <c r="O17" s="9"/>
      <c r="P17" s="9">
        <v>7339.28</v>
      </c>
      <c r="Q17" s="8">
        <v>2048.16</v>
      </c>
    </row>
    <row r="18" spans="1:17" s="6" customFormat="1" ht="22.5" customHeight="1">
      <c r="A18" s="76" t="s">
        <v>21</v>
      </c>
      <c r="B18" s="76"/>
      <c r="C18" s="20" t="s">
        <v>22</v>
      </c>
      <c r="D18" s="9">
        <f t="shared" si="0"/>
        <v>15523.36</v>
      </c>
      <c r="E18" s="9">
        <f t="shared" si="1"/>
        <v>5804.96</v>
      </c>
      <c r="F18" s="9">
        <f t="shared" si="2"/>
        <v>1765.85</v>
      </c>
      <c r="G18" s="31"/>
      <c r="H18" s="18" t="s">
        <v>21</v>
      </c>
      <c r="I18" s="9">
        <v>0</v>
      </c>
      <c r="J18" s="9"/>
      <c r="K18" s="9">
        <v>0</v>
      </c>
      <c r="L18" s="9">
        <v>0</v>
      </c>
      <c r="N18" s="19">
        <v>15523.36</v>
      </c>
      <c r="O18" s="9"/>
      <c r="P18" s="9">
        <v>5804.96</v>
      </c>
      <c r="Q18" s="8">
        <v>1765.85</v>
      </c>
    </row>
    <row r="19" spans="1:17" s="6" customFormat="1" ht="22.5" customHeight="1">
      <c r="A19" s="76" t="s">
        <v>25</v>
      </c>
      <c r="B19" s="76"/>
      <c r="C19" s="20" t="s">
        <v>26</v>
      </c>
      <c r="D19" s="9">
        <f t="shared" si="0"/>
        <v>36040.19</v>
      </c>
      <c r="E19" s="9">
        <f t="shared" si="1"/>
        <v>2281.89</v>
      </c>
      <c r="F19" s="9">
        <f t="shared" si="2"/>
        <v>22340.27</v>
      </c>
      <c r="G19" s="31"/>
      <c r="H19" s="18" t="s">
        <v>25</v>
      </c>
      <c r="I19" s="9">
        <v>17840.19</v>
      </c>
      <c r="J19" s="9"/>
      <c r="K19" s="9">
        <v>580.39</v>
      </c>
      <c r="L19" s="9">
        <v>17259.8</v>
      </c>
      <c r="N19" s="19">
        <v>18200</v>
      </c>
      <c r="O19" s="9"/>
      <c r="P19" s="9">
        <v>1701.5</v>
      </c>
      <c r="Q19" s="8">
        <v>5080.47</v>
      </c>
    </row>
    <row r="20" spans="1:17" s="6" customFormat="1" ht="22.5" customHeight="1">
      <c r="A20" s="76" t="s">
        <v>32</v>
      </c>
      <c r="B20" s="76"/>
      <c r="C20" s="7" t="s">
        <v>33</v>
      </c>
      <c r="D20" s="9">
        <f t="shared" si="0"/>
        <v>1394132</v>
      </c>
      <c r="E20" s="9">
        <f t="shared" si="1"/>
        <v>52136.65</v>
      </c>
      <c r="F20" s="9">
        <f t="shared" si="2"/>
        <v>1136772.24</v>
      </c>
      <c r="G20" s="31"/>
      <c r="H20" s="18" t="s">
        <v>32</v>
      </c>
      <c r="I20" s="9">
        <v>0</v>
      </c>
      <c r="J20" s="9"/>
      <c r="K20" s="9">
        <v>0</v>
      </c>
      <c r="L20" s="9">
        <v>0</v>
      </c>
      <c r="N20" s="19">
        <v>1394132</v>
      </c>
      <c r="O20" s="9"/>
      <c r="P20" s="9">
        <v>52136.65</v>
      </c>
      <c r="Q20" s="8">
        <v>1136772.24</v>
      </c>
    </row>
    <row r="21" spans="1:17" s="6" customFormat="1" ht="22.5" customHeight="1">
      <c r="A21" s="77" t="s">
        <v>23</v>
      </c>
      <c r="B21" s="78"/>
      <c r="C21" s="79"/>
      <c r="D21" s="69">
        <f>SUM(D7:D20)</f>
        <v>195162555.86</v>
      </c>
      <c r="E21" s="69">
        <f>SUM(E7:E20)</f>
        <v>11100068.259999998</v>
      </c>
      <c r="F21" s="69">
        <f>SUM(F7:F20)</f>
        <v>39213576.910000004</v>
      </c>
      <c r="G21" s="41"/>
      <c r="H21" s="47"/>
      <c r="I21" s="53">
        <f>SUM(I7:I20)</f>
        <v>4454220.2</v>
      </c>
      <c r="J21" s="53"/>
      <c r="K21" s="53">
        <f>SUM(K7:K20)</f>
        <v>386887.14999999997</v>
      </c>
      <c r="L21" s="53">
        <f>SUM(L7:L20)</f>
        <v>4013062.96</v>
      </c>
      <c r="N21" s="45">
        <f>SUM(N7:N20)</f>
        <v>190708335.66</v>
      </c>
      <c r="O21" s="45">
        <f>SUM(O7:O20)</f>
        <v>0</v>
      </c>
      <c r="P21" s="45">
        <f>SUM(P7:P20)</f>
        <v>10713181.110000001</v>
      </c>
      <c r="Q21" s="45">
        <f>SUM(Q7:Q20)</f>
        <v>35200513.949999996</v>
      </c>
    </row>
    <row r="22" spans="1:17" s="5" customFormat="1" ht="21.75">
      <c r="A22" s="84" t="s">
        <v>79</v>
      </c>
      <c r="B22" s="85"/>
      <c r="C22" s="12" t="s">
        <v>43</v>
      </c>
      <c r="D22" s="9"/>
      <c r="E22" s="9"/>
      <c r="F22" s="9"/>
      <c r="G22" s="31"/>
      <c r="H22" s="43"/>
      <c r="I22" s="9"/>
      <c r="J22" s="9"/>
      <c r="K22" s="9"/>
      <c r="L22" s="9"/>
      <c r="N22" s="19"/>
      <c r="O22" s="9"/>
      <c r="P22" s="9"/>
      <c r="Q22" s="8"/>
    </row>
    <row r="23" spans="1:17" s="5" customFormat="1" ht="21.75">
      <c r="A23" s="76" t="s">
        <v>14</v>
      </c>
      <c r="B23" s="76"/>
      <c r="C23" s="7" t="s">
        <v>15</v>
      </c>
      <c r="D23" s="19">
        <f>SUM(I23+N23)</f>
        <v>1850000</v>
      </c>
      <c r="E23" s="9">
        <f>SUM(K23+P23)</f>
        <v>26213.42</v>
      </c>
      <c r="F23" s="8">
        <f>SUM(L23+Q23)</f>
        <v>17539.4</v>
      </c>
      <c r="G23" s="31"/>
      <c r="H23" s="18" t="s">
        <v>14</v>
      </c>
      <c r="I23" s="9">
        <v>0</v>
      </c>
      <c r="J23" s="9"/>
      <c r="K23" s="9">
        <v>0</v>
      </c>
      <c r="L23" s="9">
        <v>0</v>
      </c>
      <c r="N23" s="19">
        <v>1850000</v>
      </c>
      <c r="O23" s="9"/>
      <c r="P23" s="9">
        <v>26213.42</v>
      </c>
      <c r="Q23" s="8">
        <v>17539.4</v>
      </c>
    </row>
    <row r="24" spans="1:17" s="6" customFormat="1" ht="22.5" customHeight="1">
      <c r="A24" s="76" t="s">
        <v>16</v>
      </c>
      <c r="B24" s="76"/>
      <c r="C24" s="7" t="s">
        <v>17</v>
      </c>
      <c r="D24" s="19">
        <f aca="true" t="shared" si="3" ref="D24:D34">SUM(I24+N24)</f>
        <v>932710.28</v>
      </c>
      <c r="E24" s="9">
        <f aca="true" t="shared" si="4" ref="E24:E34">SUM(K24+P24)</f>
        <v>46530.92</v>
      </c>
      <c r="F24" s="8">
        <f aca="true" t="shared" si="5" ref="F24:F34">SUM(L24+Q24)</f>
        <v>767263.23</v>
      </c>
      <c r="G24" s="31"/>
      <c r="H24" s="18" t="s">
        <v>16</v>
      </c>
      <c r="I24" s="9">
        <v>82242.99</v>
      </c>
      <c r="J24" s="9"/>
      <c r="K24" s="9">
        <v>4102.92</v>
      </c>
      <c r="L24" s="9">
        <v>77960.22</v>
      </c>
      <c r="N24" s="19">
        <v>850467.29</v>
      </c>
      <c r="O24" s="9"/>
      <c r="P24" s="9">
        <v>42428</v>
      </c>
      <c r="Q24" s="8">
        <v>689303.01</v>
      </c>
    </row>
    <row r="25" spans="1:17" s="6" customFormat="1" ht="21.75">
      <c r="A25" s="76" t="s">
        <v>3</v>
      </c>
      <c r="B25" s="76"/>
      <c r="C25" s="7" t="s">
        <v>4</v>
      </c>
      <c r="D25" s="19">
        <f t="shared" si="3"/>
        <v>619838.04</v>
      </c>
      <c r="E25" s="9">
        <f t="shared" si="4"/>
        <v>51103.96</v>
      </c>
      <c r="F25" s="8">
        <f t="shared" si="5"/>
        <v>359783.57</v>
      </c>
      <c r="G25" s="31"/>
      <c r="H25" s="18" t="s">
        <v>3</v>
      </c>
      <c r="I25" s="9">
        <v>121121.5</v>
      </c>
      <c r="J25" s="9"/>
      <c r="K25" s="9">
        <v>9022.35</v>
      </c>
      <c r="L25" s="9">
        <v>108639.89</v>
      </c>
      <c r="N25" s="19">
        <v>498716.54</v>
      </c>
      <c r="O25" s="9"/>
      <c r="P25" s="9">
        <v>42081.61</v>
      </c>
      <c r="Q25" s="8">
        <v>251143.68</v>
      </c>
    </row>
    <row r="26" spans="1:17" s="6" customFormat="1" ht="21.75">
      <c r="A26" s="76" t="s">
        <v>18</v>
      </c>
      <c r="B26" s="76"/>
      <c r="C26" s="7" t="s">
        <v>19</v>
      </c>
      <c r="D26" s="19">
        <f t="shared" si="3"/>
        <v>14804300</v>
      </c>
      <c r="E26" s="9">
        <f t="shared" si="4"/>
        <v>1384100.56</v>
      </c>
      <c r="F26" s="8">
        <f t="shared" si="5"/>
        <v>5471989.71</v>
      </c>
      <c r="G26" s="31"/>
      <c r="H26" s="18" t="s">
        <v>18</v>
      </c>
      <c r="I26" s="9">
        <v>0</v>
      </c>
      <c r="J26" s="9"/>
      <c r="K26" s="9">
        <v>0</v>
      </c>
      <c r="L26" s="9">
        <v>0</v>
      </c>
      <c r="N26" s="19">
        <v>14804300</v>
      </c>
      <c r="O26" s="9"/>
      <c r="P26" s="9">
        <v>1384100.56</v>
      </c>
      <c r="Q26" s="8">
        <v>5471989.71</v>
      </c>
    </row>
    <row r="27" spans="1:17" s="6" customFormat="1" ht="21.75">
      <c r="A27" s="76" t="s">
        <v>12</v>
      </c>
      <c r="B27" s="76"/>
      <c r="C27" s="7" t="s">
        <v>5</v>
      </c>
      <c r="D27" s="19">
        <f t="shared" si="3"/>
        <v>45556263.91</v>
      </c>
      <c r="E27" s="9">
        <f t="shared" si="4"/>
        <v>4353437.84</v>
      </c>
      <c r="F27" s="8">
        <f t="shared" si="5"/>
        <v>23130168.869999997</v>
      </c>
      <c r="G27" s="31"/>
      <c r="H27" s="18" t="s">
        <v>12</v>
      </c>
      <c r="I27" s="9">
        <v>26681793.23</v>
      </c>
      <c r="J27" s="9"/>
      <c r="K27" s="9">
        <v>3711449.31</v>
      </c>
      <c r="L27" s="9">
        <v>21764393.88</v>
      </c>
      <c r="N27" s="19">
        <v>18874470.68</v>
      </c>
      <c r="O27" s="9"/>
      <c r="P27" s="9">
        <v>641988.53</v>
      </c>
      <c r="Q27" s="8">
        <v>1365774.99</v>
      </c>
    </row>
    <row r="28" spans="1:17" s="6" customFormat="1" ht="21.75">
      <c r="A28" s="76" t="s">
        <v>6</v>
      </c>
      <c r="B28" s="76"/>
      <c r="C28" s="7" t="s">
        <v>7</v>
      </c>
      <c r="D28" s="19">
        <f t="shared" si="3"/>
        <v>295331.78</v>
      </c>
      <c r="E28" s="9">
        <f t="shared" si="4"/>
        <v>21734.54</v>
      </c>
      <c r="F28" s="8">
        <f t="shared" si="5"/>
        <v>42250.99</v>
      </c>
      <c r="G28" s="31"/>
      <c r="H28" s="18" t="s">
        <v>6</v>
      </c>
      <c r="I28" s="9">
        <v>0</v>
      </c>
      <c r="J28" s="9"/>
      <c r="K28" s="9">
        <v>0</v>
      </c>
      <c r="L28" s="9">
        <v>0</v>
      </c>
      <c r="N28" s="19">
        <v>295331.78</v>
      </c>
      <c r="O28" s="9"/>
      <c r="P28" s="9">
        <v>21734.54</v>
      </c>
      <c r="Q28" s="8">
        <v>42250.99</v>
      </c>
    </row>
    <row r="29" spans="1:17" s="6" customFormat="1" ht="21.75">
      <c r="A29" s="76" t="s">
        <v>24</v>
      </c>
      <c r="B29" s="76"/>
      <c r="C29" s="7" t="s">
        <v>13</v>
      </c>
      <c r="D29" s="19">
        <f t="shared" si="3"/>
        <v>17002.8</v>
      </c>
      <c r="E29" s="9">
        <f t="shared" si="4"/>
        <v>0</v>
      </c>
      <c r="F29" s="8">
        <f t="shared" si="5"/>
        <v>2</v>
      </c>
      <c r="G29" s="31"/>
      <c r="H29" s="18" t="s">
        <v>24</v>
      </c>
      <c r="I29" s="9">
        <v>0</v>
      </c>
      <c r="J29" s="9"/>
      <c r="K29" s="9">
        <v>0</v>
      </c>
      <c r="L29" s="9">
        <v>0</v>
      </c>
      <c r="N29" s="19">
        <v>17002.8</v>
      </c>
      <c r="O29" s="9"/>
      <c r="P29" s="9">
        <v>0</v>
      </c>
      <c r="Q29" s="8">
        <v>2</v>
      </c>
    </row>
    <row r="30" spans="1:17" s="6" customFormat="1" ht="21.75">
      <c r="A30" s="76" t="s">
        <v>30</v>
      </c>
      <c r="B30" s="76"/>
      <c r="C30" s="7" t="s">
        <v>20</v>
      </c>
      <c r="D30" s="19">
        <f t="shared" si="3"/>
        <v>13126.17</v>
      </c>
      <c r="E30" s="9">
        <f t="shared" si="4"/>
        <v>1963.4</v>
      </c>
      <c r="F30" s="8">
        <f t="shared" si="5"/>
        <v>6984.3</v>
      </c>
      <c r="G30" s="31"/>
      <c r="H30" s="18" t="s">
        <v>30</v>
      </c>
      <c r="I30" s="9">
        <v>0</v>
      </c>
      <c r="J30" s="9"/>
      <c r="K30" s="9">
        <v>0</v>
      </c>
      <c r="L30" s="9">
        <v>0</v>
      </c>
      <c r="N30" s="19">
        <v>13126.17</v>
      </c>
      <c r="O30" s="9"/>
      <c r="P30" s="9">
        <v>1963.4</v>
      </c>
      <c r="Q30" s="8">
        <v>6984.3</v>
      </c>
    </row>
    <row r="31" spans="1:17" s="6" customFormat="1" ht="21.75">
      <c r="A31" s="76" t="s">
        <v>8</v>
      </c>
      <c r="B31" s="76"/>
      <c r="C31" s="7" t="s">
        <v>9</v>
      </c>
      <c r="D31" s="19">
        <f t="shared" si="3"/>
        <v>603901.87</v>
      </c>
      <c r="E31" s="9">
        <f t="shared" si="4"/>
        <v>32785.5</v>
      </c>
      <c r="F31" s="8">
        <f t="shared" si="5"/>
        <v>270680.18</v>
      </c>
      <c r="G31" s="31"/>
      <c r="H31" s="18" t="s">
        <v>8</v>
      </c>
      <c r="I31" s="9">
        <v>311062.62</v>
      </c>
      <c r="J31" s="9"/>
      <c r="K31" s="9">
        <v>32785.5</v>
      </c>
      <c r="L31" s="9">
        <v>270672.18</v>
      </c>
      <c r="N31" s="19">
        <v>292839.25</v>
      </c>
      <c r="O31" s="9"/>
      <c r="P31" s="9">
        <v>0</v>
      </c>
      <c r="Q31" s="8">
        <v>8</v>
      </c>
    </row>
    <row r="32" spans="1:17" s="6" customFormat="1" ht="22.5" customHeight="1">
      <c r="A32" s="76" t="s">
        <v>25</v>
      </c>
      <c r="B32" s="76"/>
      <c r="C32" s="20" t="s">
        <v>26</v>
      </c>
      <c r="D32" s="9">
        <f t="shared" si="3"/>
        <v>15887.85</v>
      </c>
      <c r="E32" s="9">
        <f>SUM(K32+P32)</f>
        <v>337.32</v>
      </c>
      <c r="F32" s="9">
        <f>SUM(L32+Q32)</f>
        <v>15550.53</v>
      </c>
      <c r="G32" s="31"/>
      <c r="H32" s="18" t="s">
        <v>25</v>
      </c>
      <c r="I32" s="9">
        <v>15887.85</v>
      </c>
      <c r="J32" s="9"/>
      <c r="K32" s="9">
        <v>337.32</v>
      </c>
      <c r="L32" s="9">
        <v>15550.53</v>
      </c>
      <c r="N32" s="19">
        <v>0</v>
      </c>
      <c r="O32" s="19">
        <v>0</v>
      </c>
      <c r="P32" s="19">
        <v>0</v>
      </c>
      <c r="Q32" s="19">
        <v>0</v>
      </c>
    </row>
    <row r="33" spans="1:17" s="6" customFormat="1" ht="21.75">
      <c r="A33" s="88" t="s">
        <v>32</v>
      </c>
      <c r="B33" s="89"/>
      <c r="C33" s="7" t="s">
        <v>33</v>
      </c>
      <c r="D33" s="19">
        <f t="shared" si="3"/>
        <v>633682.25</v>
      </c>
      <c r="E33" s="9">
        <f t="shared" si="4"/>
        <v>13580.54</v>
      </c>
      <c r="F33" s="8">
        <f t="shared" si="5"/>
        <v>619442.7</v>
      </c>
      <c r="G33" s="31"/>
      <c r="H33" s="18" t="s">
        <v>32</v>
      </c>
      <c r="I33" s="9">
        <v>633682.25</v>
      </c>
      <c r="J33" s="9"/>
      <c r="K33" s="9">
        <v>13580.54</v>
      </c>
      <c r="L33" s="9">
        <v>619442.7</v>
      </c>
      <c r="N33" s="19">
        <v>0</v>
      </c>
      <c r="O33" s="9"/>
      <c r="P33" s="9">
        <v>0</v>
      </c>
      <c r="Q33" s="8">
        <v>0</v>
      </c>
    </row>
    <row r="34" spans="1:17" s="6" customFormat="1" ht="21.75">
      <c r="A34" s="88" t="s">
        <v>10</v>
      </c>
      <c r="B34" s="89"/>
      <c r="C34" s="7" t="s">
        <v>11</v>
      </c>
      <c r="D34" s="19">
        <f t="shared" si="3"/>
        <v>8900</v>
      </c>
      <c r="E34" s="9">
        <f t="shared" si="4"/>
        <v>0</v>
      </c>
      <c r="F34" s="8">
        <f t="shared" si="5"/>
        <v>1</v>
      </c>
      <c r="G34" s="31"/>
      <c r="H34" s="18" t="s">
        <v>10</v>
      </c>
      <c r="I34" s="9">
        <v>0</v>
      </c>
      <c r="J34" s="9"/>
      <c r="K34" s="9">
        <v>0</v>
      </c>
      <c r="L34" s="9">
        <v>0</v>
      </c>
      <c r="N34" s="19">
        <v>8900</v>
      </c>
      <c r="O34" s="9"/>
      <c r="P34" s="9">
        <v>0</v>
      </c>
      <c r="Q34" s="8">
        <v>1</v>
      </c>
    </row>
    <row r="35" spans="1:17" s="6" customFormat="1" ht="21.75">
      <c r="A35" s="77" t="s">
        <v>23</v>
      </c>
      <c r="B35" s="78"/>
      <c r="C35" s="90"/>
      <c r="D35" s="69">
        <f>SUM(D23:D34)</f>
        <v>65350944.949999996</v>
      </c>
      <c r="E35" s="69">
        <f>SUM(E23:E34)</f>
        <v>5931788.000000001</v>
      </c>
      <c r="F35" s="69">
        <f>SUM(F23:F34)</f>
        <v>30701656.479999997</v>
      </c>
      <c r="G35" s="41"/>
      <c r="H35" s="47"/>
      <c r="I35" s="53">
        <f>SUM(I23:I34)</f>
        <v>27845790.44</v>
      </c>
      <c r="J35" s="53">
        <f>SUM(J23:J34)</f>
        <v>0</v>
      </c>
      <c r="K35" s="53">
        <f>SUM(K23:K34)</f>
        <v>3771277.94</v>
      </c>
      <c r="L35" s="53">
        <f>SUM(L23:L34)</f>
        <v>22856659.4</v>
      </c>
      <c r="N35" s="45">
        <f>SUM(N23:N34)</f>
        <v>37505154.51</v>
      </c>
      <c r="O35" s="45">
        <f>SUM(O23:O34)</f>
        <v>0</v>
      </c>
      <c r="P35" s="45">
        <f>SUM(P23:P34)</f>
        <v>2160510.06</v>
      </c>
      <c r="Q35" s="45">
        <f>SUM(Q23:Q34)</f>
        <v>7844997.08</v>
      </c>
    </row>
    <row r="36" spans="1:17" s="6" customFormat="1" ht="21.75">
      <c r="A36" s="84" t="s">
        <v>45</v>
      </c>
      <c r="B36" s="85"/>
      <c r="C36" s="12" t="s">
        <v>44</v>
      </c>
      <c r="D36" s="9"/>
      <c r="E36" s="9"/>
      <c r="F36" s="9"/>
      <c r="G36" s="31"/>
      <c r="H36" s="43"/>
      <c r="I36" s="9"/>
      <c r="J36" s="9"/>
      <c r="K36" s="9"/>
      <c r="L36" s="9"/>
      <c r="N36" s="8"/>
      <c r="O36" s="8"/>
      <c r="P36" s="8"/>
      <c r="Q36" s="8"/>
    </row>
    <row r="37" spans="1:17" s="6" customFormat="1" ht="21.75">
      <c r="A37" s="76" t="s">
        <v>14</v>
      </c>
      <c r="B37" s="76"/>
      <c r="C37" s="7" t="s">
        <v>15</v>
      </c>
      <c r="D37" s="19">
        <f aca="true" t="shared" si="6" ref="D37:D50">SUM(I37,N37)</f>
        <v>3714849</v>
      </c>
      <c r="E37" s="9">
        <f aca="true" t="shared" si="7" ref="E37:E50">SUM(K37,P37)</f>
        <v>48208.84</v>
      </c>
      <c r="F37" s="8">
        <f aca="true" t="shared" si="8" ref="F37:F50">SUM(L37,Q37)</f>
        <v>169800.36</v>
      </c>
      <c r="G37" s="31"/>
      <c r="H37" s="18" t="s">
        <v>14</v>
      </c>
      <c r="I37" s="9">
        <v>0</v>
      </c>
      <c r="J37" s="9"/>
      <c r="K37" s="9">
        <v>0</v>
      </c>
      <c r="L37" s="9">
        <v>0</v>
      </c>
      <c r="N37" s="19">
        <v>3714849</v>
      </c>
      <c r="O37" s="9"/>
      <c r="P37" s="9">
        <v>48208.84</v>
      </c>
      <c r="Q37" s="8">
        <v>169800.36</v>
      </c>
    </row>
    <row r="38" spans="1:17" s="5" customFormat="1" ht="21.75">
      <c r="A38" s="76" t="s">
        <v>16</v>
      </c>
      <c r="B38" s="76"/>
      <c r="C38" s="7" t="s">
        <v>17</v>
      </c>
      <c r="D38" s="19">
        <f t="shared" si="6"/>
        <v>1874344.39</v>
      </c>
      <c r="E38" s="9">
        <f t="shared" si="7"/>
        <v>56086.66</v>
      </c>
      <c r="F38" s="8">
        <f t="shared" si="8"/>
        <v>697103.96</v>
      </c>
      <c r="G38" s="31"/>
      <c r="H38" s="18" t="s">
        <v>16</v>
      </c>
      <c r="I38" s="9">
        <v>0</v>
      </c>
      <c r="J38" s="9"/>
      <c r="K38" s="9">
        <v>0</v>
      </c>
      <c r="L38" s="9">
        <v>0</v>
      </c>
      <c r="N38" s="19">
        <v>1874344.39</v>
      </c>
      <c r="O38" s="9"/>
      <c r="P38" s="9">
        <v>56086.66</v>
      </c>
      <c r="Q38" s="8">
        <v>697103.96</v>
      </c>
    </row>
    <row r="39" spans="1:17" s="5" customFormat="1" ht="21.75">
      <c r="A39" s="76" t="s">
        <v>3</v>
      </c>
      <c r="B39" s="76"/>
      <c r="C39" s="7" t="s">
        <v>4</v>
      </c>
      <c r="D39" s="19">
        <f t="shared" si="6"/>
        <v>869884.76</v>
      </c>
      <c r="E39" s="9">
        <f t="shared" si="7"/>
        <v>69367.76000000001</v>
      </c>
      <c r="F39" s="8">
        <f t="shared" si="8"/>
        <v>510079.55</v>
      </c>
      <c r="G39" s="31"/>
      <c r="H39" s="18" t="s">
        <v>3</v>
      </c>
      <c r="I39" s="9">
        <v>304905.61</v>
      </c>
      <c r="J39" s="9"/>
      <c r="K39" s="9">
        <v>28505.04</v>
      </c>
      <c r="L39" s="9">
        <v>268788.23</v>
      </c>
      <c r="N39" s="19">
        <v>564979.15</v>
      </c>
      <c r="O39" s="9"/>
      <c r="P39" s="9">
        <v>40862.72</v>
      </c>
      <c r="Q39" s="8">
        <v>241291.32</v>
      </c>
    </row>
    <row r="40" spans="1:17" s="6" customFormat="1" ht="21.75">
      <c r="A40" s="76" t="s">
        <v>18</v>
      </c>
      <c r="B40" s="76"/>
      <c r="C40" s="7" t="s">
        <v>19</v>
      </c>
      <c r="D40" s="19">
        <f t="shared" si="6"/>
        <v>2389252.34</v>
      </c>
      <c r="E40" s="9">
        <f t="shared" si="7"/>
        <v>223378.46000000002</v>
      </c>
      <c r="F40" s="8">
        <f t="shared" si="8"/>
        <v>1858810.71</v>
      </c>
      <c r="G40" s="31"/>
      <c r="H40" s="18" t="s">
        <v>18</v>
      </c>
      <c r="I40" s="9">
        <v>1281775.7</v>
      </c>
      <c r="J40" s="9"/>
      <c r="K40" s="9">
        <v>119837.07</v>
      </c>
      <c r="L40" s="9">
        <v>1149570.19</v>
      </c>
      <c r="N40" s="19">
        <v>1107476.64</v>
      </c>
      <c r="O40" s="9"/>
      <c r="P40" s="9">
        <v>103541.39</v>
      </c>
      <c r="Q40" s="8">
        <v>709240.52</v>
      </c>
    </row>
    <row r="41" spans="1:17" s="6" customFormat="1" ht="21.75">
      <c r="A41" s="76" t="s">
        <v>12</v>
      </c>
      <c r="B41" s="76"/>
      <c r="C41" s="7" t="s">
        <v>5</v>
      </c>
      <c r="D41" s="19">
        <f t="shared" si="6"/>
        <v>68420979.47</v>
      </c>
      <c r="E41" s="9">
        <f t="shared" si="7"/>
        <v>461930.99</v>
      </c>
      <c r="F41" s="8">
        <f t="shared" si="8"/>
        <v>4118248.96</v>
      </c>
      <c r="G41" s="31"/>
      <c r="H41" s="18" t="s">
        <v>12</v>
      </c>
      <c r="I41" s="9">
        <v>17040888.59</v>
      </c>
      <c r="J41" s="9"/>
      <c r="K41" s="9">
        <v>154321.39</v>
      </c>
      <c r="L41" s="9">
        <v>3488954.33</v>
      </c>
      <c r="N41" s="19">
        <v>51380090.88</v>
      </c>
      <c r="O41" s="9"/>
      <c r="P41" s="9">
        <v>307609.6</v>
      </c>
      <c r="Q41" s="8">
        <v>629294.63</v>
      </c>
    </row>
    <row r="42" spans="1:17" s="5" customFormat="1" ht="21.75">
      <c r="A42" s="76" t="s">
        <v>6</v>
      </c>
      <c r="B42" s="76"/>
      <c r="C42" s="7" t="s">
        <v>7</v>
      </c>
      <c r="D42" s="19">
        <f t="shared" si="6"/>
        <v>462744.07</v>
      </c>
      <c r="E42" s="9">
        <f t="shared" si="7"/>
        <v>28898.75</v>
      </c>
      <c r="F42" s="8">
        <f t="shared" si="8"/>
        <v>225690.66999999998</v>
      </c>
      <c r="G42" s="31"/>
      <c r="H42" s="18" t="s">
        <v>6</v>
      </c>
      <c r="I42" s="9">
        <v>214776.64</v>
      </c>
      <c r="J42" s="9"/>
      <c r="K42" s="9">
        <v>18215.08</v>
      </c>
      <c r="L42" s="9">
        <v>192182.47</v>
      </c>
      <c r="N42" s="19">
        <v>247967.43</v>
      </c>
      <c r="O42" s="9"/>
      <c r="P42" s="9">
        <v>10683.67</v>
      </c>
      <c r="Q42" s="8">
        <v>33508.2</v>
      </c>
    </row>
    <row r="43" spans="1:17" s="6" customFormat="1" ht="21.75">
      <c r="A43" s="75" t="s">
        <v>24</v>
      </c>
      <c r="B43" s="75"/>
      <c r="C43" s="63" t="s">
        <v>13</v>
      </c>
      <c r="D43" s="19">
        <f t="shared" si="6"/>
        <v>165000</v>
      </c>
      <c r="E43" s="9">
        <f t="shared" si="7"/>
        <v>61705.12</v>
      </c>
      <c r="F43" s="8">
        <f t="shared" si="8"/>
        <v>99012.12</v>
      </c>
      <c r="G43" s="31"/>
      <c r="H43" s="18" t="s">
        <v>24</v>
      </c>
      <c r="I43" s="9">
        <v>165000</v>
      </c>
      <c r="J43" s="9"/>
      <c r="K43" s="9">
        <v>61705.12</v>
      </c>
      <c r="L43" s="9">
        <v>99012.12</v>
      </c>
      <c r="N43" s="65">
        <v>0</v>
      </c>
      <c r="O43" s="66"/>
      <c r="P43" s="66">
        <v>0</v>
      </c>
      <c r="Q43" s="67">
        <v>0</v>
      </c>
    </row>
    <row r="44" spans="1:17" s="6" customFormat="1" ht="21.75">
      <c r="A44" s="75" t="s">
        <v>8</v>
      </c>
      <c r="B44" s="75"/>
      <c r="C44" s="63" t="s">
        <v>9</v>
      </c>
      <c r="D44" s="19">
        <f t="shared" si="6"/>
        <v>883120.56</v>
      </c>
      <c r="E44" s="9">
        <f t="shared" si="7"/>
        <v>77957.31999999999</v>
      </c>
      <c r="F44" s="8">
        <f t="shared" si="8"/>
        <v>446404.67</v>
      </c>
      <c r="G44" s="31"/>
      <c r="H44" s="18" t="s">
        <v>8</v>
      </c>
      <c r="I44" s="9">
        <v>509025.23</v>
      </c>
      <c r="J44" s="9"/>
      <c r="K44" s="9">
        <v>63769.24</v>
      </c>
      <c r="L44" s="9">
        <v>431728.92</v>
      </c>
      <c r="N44" s="19">
        <v>374095.33</v>
      </c>
      <c r="O44" s="9"/>
      <c r="P44" s="9">
        <v>14188.08</v>
      </c>
      <c r="Q44" s="8">
        <v>14675.75</v>
      </c>
    </row>
    <row r="45" spans="1:17" s="6" customFormat="1" ht="21.75">
      <c r="A45" s="86" t="s">
        <v>68</v>
      </c>
      <c r="B45" s="87"/>
      <c r="C45" s="63" t="s">
        <v>69</v>
      </c>
      <c r="D45" s="19">
        <f t="shared" si="6"/>
        <v>169813</v>
      </c>
      <c r="E45" s="9">
        <f t="shared" si="7"/>
        <v>63503.96</v>
      </c>
      <c r="F45" s="8">
        <f t="shared" si="8"/>
        <v>96797.88</v>
      </c>
      <c r="G45" s="31"/>
      <c r="H45" s="39" t="s">
        <v>68</v>
      </c>
      <c r="I45" s="9">
        <v>169813</v>
      </c>
      <c r="J45" s="9"/>
      <c r="K45" s="9">
        <v>63503.96</v>
      </c>
      <c r="L45" s="9">
        <v>96797.88</v>
      </c>
      <c r="N45" s="65">
        <v>0</v>
      </c>
      <c r="O45" s="66"/>
      <c r="P45" s="66">
        <v>0</v>
      </c>
      <c r="Q45" s="67">
        <v>0</v>
      </c>
    </row>
    <row r="46" spans="1:17" s="6" customFormat="1" ht="21.75">
      <c r="A46" s="76" t="s">
        <v>10</v>
      </c>
      <c r="B46" s="76"/>
      <c r="C46" s="7" t="s">
        <v>11</v>
      </c>
      <c r="D46" s="19">
        <f t="shared" si="6"/>
        <v>36318.69</v>
      </c>
      <c r="E46" s="9">
        <f t="shared" si="7"/>
        <v>3552.42</v>
      </c>
      <c r="F46" s="8">
        <f t="shared" si="8"/>
        <v>3</v>
      </c>
      <c r="G46" s="31"/>
      <c r="H46" s="18" t="s">
        <v>10</v>
      </c>
      <c r="I46" s="9"/>
      <c r="J46" s="9"/>
      <c r="K46" s="9"/>
      <c r="L46" s="9"/>
      <c r="N46" s="19">
        <v>36318.69</v>
      </c>
      <c r="O46" s="9"/>
      <c r="P46" s="9">
        <v>3552.42</v>
      </c>
      <c r="Q46" s="8">
        <v>3</v>
      </c>
    </row>
    <row r="47" spans="1:17" s="6" customFormat="1" ht="21.75">
      <c r="A47" s="76" t="s">
        <v>21</v>
      </c>
      <c r="B47" s="76"/>
      <c r="C47" s="7" t="s">
        <v>22</v>
      </c>
      <c r="D47" s="19">
        <f t="shared" si="6"/>
        <v>43070.09</v>
      </c>
      <c r="E47" s="9">
        <f t="shared" si="7"/>
        <v>10310.08</v>
      </c>
      <c r="F47" s="8">
        <f t="shared" si="8"/>
        <v>12327.2</v>
      </c>
      <c r="G47" s="31"/>
      <c r="H47" s="18" t="s">
        <v>21</v>
      </c>
      <c r="I47" s="9">
        <v>27570.09</v>
      </c>
      <c r="J47" s="9"/>
      <c r="K47" s="9">
        <v>10310.08</v>
      </c>
      <c r="L47" s="9">
        <v>12326.2</v>
      </c>
      <c r="N47" s="19">
        <v>15500</v>
      </c>
      <c r="O47" s="9"/>
      <c r="P47" s="9">
        <v>0</v>
      </c>
      <c r="Q47" s="8">
        <v>1</v>
      </c>
    </row>
    <row r="48" spans="1:17" s="6" customFormat="1" ht="21.75">
      <c r="A48" s="88" t="s">
        <v>25</v>
      </c>
      <c r="B48" s="89"/>
      <c r="C48" s="13" t="s">
        <v>26</v>
      </c>
      <c r="D48" s="19">
        <f t="shared" si="6"/>
        <v>21495.33</v>
      </c>
      <c r="E48" s="9">
        <f t="shared" si="7"/>
        <v>750.82</v>
      </c>
      <c r="F48" s="8">
        <f t="shared" si="8"/>
        <v>20744.51</v>
      </c>
      <c r="G48" s="31"/>
      <c r="H48" s="18" t="s">
        <v>25</v>
      </c>
      <c r="I48" s="9">
        <v>21495.33</v>
      </c>
      <c r="J48" s="9"/>
      <c r="K48" s="9">
        <v>750.82</v>
      </c>
      <c r="L48" s="9">
        <v>20744.51</v>
      </c>
      <c r="N48" s="19">
        <v>0</v>
      </c>
      <c r="O48" s="9"/>
      <c r="P48" s="9">
        <v>0</v>
      </c>
      <c r="Q48" s="8">
        <v>0</v>
      </c>
    </row>
    <row r="49" spans="1:17" s="6" customFormat="1" ht="21.75">
      <c r="A49" s="76" t="s">
        <v>32</v>
      </c>
      <c r="B49" s="76"/>
      <c r="C49" s="13" t="s">
        <v>33</v>
      </c>
      <c r="D49" s="19">
        <f t="shared" si="6"/>
        <v>1703551.4</v>
      </c>
      <c r="E49" s="9">
        <f t="shared" si="7"/>
        <v>121386.06</v>
      </c>
      <c r="F49" s="8">
        <f t="shared" si="8"/>
        <v>1340095.94</v>
      </c>
      <c r="G49" s="31"/>
      <c r="H49" s="18" t="s">
        <v>32</v>
      </c>
      <c r="I49" s="9">
        <v>93457.94</v>
      </c>
      <c r="J49" s="9"/>
      <c r="K49" s="9">
        <v>960.17</v>
      </c>
      <c r="L49" s="9">
        <v>92497.77</v>
      </c>
      <c r="N49" s="19">
        <v>1610093.46</v>
      </c>
      <c r="O49" s="9"/>
      <c r="P49" s="9">
        <v>120425.89</v>
      </c>
      <c r="Q49" s="8">
        <v>1247598.17</v>
      </c>
    </row>
    <row r="50" spans="1:17" s="6" customFormat="1" ht="21.75">
      <c r="A50" s="76" t="s">
        <v>34</v>
      </c>
      <c r="B50" s="76"/>
      <c r="C50" s="13" t="s">
        <v>35</v>
      </c>
      <c r="D50" s="19">
        <f t="shared" si="6"/>
        <v>198971.96</v>
      </c>
      <c r="E50" s="9">
        <f t="shared" si="7"/>
        <v>8377.64</v>
      </c>
      <c r="F50" s="8">
        <f t="shared" si="8"/>
        <v>177727.99</v>
      </c>
      <c r="G50" s="31"/>
      <c r="H50" s="18" t="s">
        <v>34</v>
      </c>
      <c r="I50" s="9">
        <v>105046.73</v>
      </c>
      <c r="J50" s="9"/>
      <c r="K50" s="9">
        <v>1352.64</v>
      </c>
      <c r="L50" s="9">
        <v>103694.09</v>
      </c>
      <c r="N50" s="19">
        <v>93925.23</v>
      </c>
      <c r="O50" s="9"/>
      <c r="P50" s="9">
        <v>7025</v>
      </c>
      <c r="Q50" s="8">
        <v>74033.9</v>
      </c>
    </row>
    <row r="51" spans="1:17" s="6" customFormat="1" ht="21.75">
      <c r="A51" s="77" t="s">
        <v>23</v>
      </c>
      <c r="B51" s="78"/>
      <c r="C51" s="90"/>
      <c r="D51" s="69">
        <f>SUM(D37:D50)</f>
        <v>80953395.05999999</v>
      </c>
      <c r="E51" s="69">
        <f>SUM(E37:E50)</f>
        <v>1235414.88</v>
      </c>
      <c r="F51" s="69">
        <f>SUM(F37:F50)</f>
        <v>9772847.52</v>
      </c>
      <c r="G51" s="41"/>
      <c r="H51" s="47"/>
      <c r="I51" s="53">
        <f>SUM(I37:I50)</f>
        <v>19933754.86</v>
      </c>
      <c r="J51" s="53"/>
      <c r="K51" s="53">
        <f>SUM(K37:K50)</f>
        <v>523230.61000000004</v>
      </c>
      <c r="L51" s="53">
        <f>SUM(L37:L50)</f>
        <v>5956296.709999999</v>
      </c>
      <c r="N51" s="45">
        <f>SUM(N37:N50)</f>
        <v>61019640.199999996</v>
      </c>
      <c r="O51" s="45">
        <f>SUM(O37:O50)</f>
        <v>0</v>
      </c>
      <c r="P51" s="45">
        <f>SUM(P37:P50)</f>
        <v>712184.27</v>
      </c>
      <c r="Q51" s="45">
        <f>SUM(Q37:Q50)</f>
        <v>3816550.81</v>
      </c>
    </row>
    <row r="52" spans="1:17" s="6" customFormat="1" ht="21.75">
      <c r="A52" s="84" t="s">
        <v>46</v>
      </c>
      <c r="B52" s="85"/>
      <c r="C52" s="12" t="s">
        <v>47</v>
      </c>
      <c r="D52" s="9"/>
      <c r="E52" s="9"/>
      <c r="F52" s="9"/>
      <c r="G52" s="31"/>
      <c r="H52" s="43"/>
      <c r="I52" s="32"/>
      <c r="J52" s="32"/>
      <c r="K52" s="9"/>
      <c r="L52" s="9"/>
      <c r="N52" s="14"/>
      <c r="O52" s="14"/>
      <c r="P52" s="14"/>
      <c r="Q52" s="8"/>
    </row>
    <row r="53" spans="1:17" s="6" customFormat="1" ht="21.75">
      <c r="A53" s="76" t="s">
        <v>14</v>
      </c>
      <c r="B53" s="76"/>
      <c r="C53" s="7" t="s">
        <v>15</v>
      </c>
      <c r="D53" s="19">
        <f aca="true" t="shared" si="9" ref="D53:D65">SUM(I53,N53)</f>
        <v>4241960</v>
      </c>
      <c r="E53" s="9">
        <f aca="true" t="shared" si="10" ref="E53:E65">SUM(K53,P53)</f>
        <v>46559.44</v>
      </c>
      <c r="F53" s="8">
        <f aca="true" t="shared" si="11" ref="F53:F65">SUM(L53,Q53)</f>
        <v>271573.76</v>
      </c>
      <c r="G53" s="31"/>
      <c r="H53" s="18" t="s">
        <v>14</v>
      </c>
      <c r="I53" s="9">
        <v>0</v>
      </c>
      <c r="J53" s="9"/>
      <c r="K53" s="9">
        <v>0</v>
      </c>
      <c r="L53" s="9">
        <v>0</v>
      </c>
      <c r="N53" s="19">
        <v>4241960</v>
      </c>
      <c r="O53" s="9"/>
      <c r="P53" s="9">
        <v>46559.44</v>
      </c>
      <c r="Q53" s="8">
        <v>271573.76</v>
      </c>
    </row>
    <row r="54" spans="1:17" s="6" customFormat="1" ht="21.75">
      <c r="A54" s="76" t="s">
        <v>16</v>
      </c>
      <c r="B54" s="76"/>
      <c r="C54" s="7" t="s">
        <v>17</v>
      </c>
      <c r="D54" s="19">
        <f t="shared" si="9"/>
        <v>2828411</v>
      </c>
      <c r="E54" s="9">
        <f t="shared" si="10"/>
        <v>59521.83</v>
      </c>
      <c r="F54" s="8">
        <f t="shared" si="11"/>
        <v>852806.8999999999</v>
      </c>
      <c r="G54" s="31"/>
      <c r="H54" s="18" t="s">
        <v>16</v>
      </c>
      <c r="I54" s="9">
        <v>215000</v>
      </c>
      <c r="J54" s="9"/>
      <c r="K54" s="9">
        <v>5027.12</v>
      </c>
      <c r="L54" s="9">
        <v>209477.19</v>
      </c>
      <c r="N54" s="19">
        <v>2613411</v>
      </c>
      <c r="O54" s="9"/>
      <c r="P54" s="9">
        <v>54494.71</v>
      </c>
      <c r="Q54" s="8">
        <v>643329.71</v>
      </c>
    </row>
    <row r="55" spans="1:17" s="6" customFormat="1" ht="21.75">
      <c r="A55" s="76" t="s">
        <v>3</v>
      </c>
      <c r="B55" s="76"/>
      <c r="C55" s="7" t="s">
        <v>4</v>
      </c>
      <c r="D55" s="19">
        <f t="shared" si="9"/>
        <v>1583017.71</v>
      </c>
      <c r="E55" s="9">
        <f t="shared" si="10"/>
        <v>105872.22</v>
      </c>
      <c r="F55" s="8">
        <f t="shared" si="11"/>
        <v>726923.5700000001</v>
      </c>
      <c r="G55" s="31"/>
      <c r="H55" s="18" t="s">
        <v>3</v>
      </c>
      <c r="I55" s="9">
        <v>373724.3</v>
      </c>
      <c r="J55" s="9"/>
      <c r="K55" s="9">
        <v>15345.69</v>
      </c>
      <c r="L55" s="9">
        <v>358378.61</v>
      </c>
      <c r="N55" s="19">
        <v>1209293.41</v>
      </c>
      <c r="O55" s="9"/>
      <c r="P55" s="9">
        <v>90526.53</v>
      </c>
      <c r="Q55" s="8">
        <v>368544.96</v>
      </c>
    </row>
    <row r="56" spans="1:17" s="6" customFormat="1" ht="21.75">
      <c r="A56" s="76" t="s">
        <v>18</v>
      </c>
      <c r="B56" s="76"/>
      <c r="C56" s="7" t="s">
        <v>19</v>
      </c>
      <c r="D56" s="19">
        <f t="shared" si="9"/>
        <v>15966916.83</v>
      </c>
      <c r="E56" s="9">
        <f t="shared" si="10"/>
        <v>1492797.09</v>
      </c>
      <c r="F56" s="8">
        <f t="shared" si="11"/>
        <v>6475428.609999999</v>
      </c>
      <c r="G56" s="31"/>
      <c r="H56" s="18" t="s">
        <v>18</v>
      </c>
      <c r="I56" s="9">
        <v>1121495.33</v>
      </c>
      <c r="J56" s="9"/>
      <c r="K56" s="9">
        <v>104852.06</v>
      </c>
      <c r="L56" s="9">
        <v>992129.73</v>
      </c>
      <c r="N56" s="19">
        <v>14845421.5</v>
      </c>
      <c r="O56" s="9"/>
      <c r="P56" s="9">
        <v>1387945.03</v>
      </c>
      <c r="Q56" s="8">
        <v>5483298.88</v>
      </c>
    </row>
    <row r="57" spans="1:17" s="6" customFormat="1" ht="21.75">
      <c r="A57" s="76" t="s">
        <v>12</v>
      </c>
      <c r="B57" s="76"/>
      <c r="C57" s="7" t="s">
        <v>5</v>
      </c>
      <c r="D57" s="19">
        <f t="shared" si="9"/>
        <v>64059777.010000005</v>
      </c>
      <c r="E57" s="9">
        <f t="shared" si="10"/>
        <v>7267167.239999999</v>
      </c>
      <c r="F57" s="8">
        <f t="shared" si="11"/>
        <v>14646601.89</v>
      </c>
      <c r="G57" s="31"/>
      <c r="H57" s="18" t="s">
        <v>12</v>
      </c>
      <c r="I57" s="9">
        <v>2848547.41</v>
      </c>
      <c r="J57" s="9"/>
      <c r="K57" s="9">
        <v>98779.64</v>
      </c>
      <c r="L57" s="9">
        <v>2740196.16</v>
      </c>
      <c r="N57" s="19">
        <v>61211229.6</v>
      </c>
      <c r="O57" s="9"/>
      <c r="P57" s="9">
        <v>7168387.6</v>
      </c>
      <c r="Q57" s="8">
        <v>11906405.73</v>
      </c>
    </row>
    <row r="58" spans="1:17" s="6" customFormat="1" ht="22.5" customHeight="1">
      <c r="A58" s="76" t="s">
        <v>6</v>
      </c>
      <c r="B58" s="76"/>
      <c r="C58" s="7" t="s">
        <v>7</v>
      </c>
      <c r="D58" s="19">
        <f t="shared" si="9"/>
        <v>983211.5</v>
      </c>
      <c r="E58" s="9">
        <f t="shared" si="10"/>
        <v>115592.73999999999</v>
      </c>
      <c r="F58" s="8">
        <f t="shared" si="11"/>
        <v>453940.94</v>
      </c>
      <c r="G58" s="31"/>
      <c r="H58" s="18" t="s">
        <v>6</v>
      </c>
      <c r="I58" s="9">
        <v>159766.36</v>
      </c>
      <c r="J58" s="9"/>
      <c r="K58" s="9">
        <v>23898.65</v>
      </c>
      <c r="L58" s="9">
        <v>123666.74</v>
      </c>
      <c r="N58" s="19">
        <v>823445.14</v>
      </c>
      <c r="O58" s="9"/>
      <c r="P58" s="9">
        <v>91694.09</v>
      </c>
      <c r="Q58" s="8">
        <v>330274.2</v>
      </c>
    </row>
    <row r="59" spans="1:17" s="6" customFormat="1" ht="21.75">
      <c r="A59" s="76" t="s">
        <v>24</v>
      </c>
      <c r="B59" s="76"/>
      <c r="C59" s="7" t="s">
        <v>13</v>
      </c>
      <c r="D59" s="19">
        <f t="shared" si="9"/>
        <v>49345.8</v>
      </c>
      <c r="E59" s="9">
        <f t="shared" si="10"/>
        <v>0</v>
      </c>
      <c r="F59" s="8">
        <f t="shared" si="11"/>
        <v>2</v>
      </c>
      <c r="G59" s="31"/>
      <c r="H59" s="18" t="s">
        <v>24</v>
      </c>
      <c r="I59" s="9">
        <v>0</v>
      </c>
      <c r="J59" s="9"/>
      <c r="K59" s="9">
        <v>0</v>
      </c>
      <c r="L59" s="9">
        <v>0</v>
      </c>
      <c r="N59" s="19">
        <v>49345.8</v>
      </c>
      <c r="O59" s="9"/>
      <c r="P59" s="9">
        <v>0</v>
      </c>
      <c r="Q59" s="8">
        <v>2</v>
      </c>
    </row>
    <row r="60" spans="1:17" s="6" customFormat="1" ht="21.75">
      <c r="A60" s="76" t="s">
        <v>30</v>
      </c>
      <c r="B60" s="76"/>
      <c r="C60" s="7" t="s">
        <v>20</v>
      </c>
      <c r="D60" s="19">
        <f t="shared" si="9"/>
        <v>17289.72</v>
      </c>
      <c r="E60" s="9">
        <f t="shared" si="10"/>
        <v>2586.2</v>
      </c>
      <c r="F60" s="8">
        <f t="shared" si="11"/>
        <v>1602</v>
      </c>
      <c r="G60" s="31"/>
      <c r="H60" s="18" t="s">
        <v>30</v>
      </c>
      <c r="I60" s="9">
        <v>0</v>
      </c>
      <c r="J60" s="9"/>
      <c r="K60" s="9">
        <v>0</v>
      </c>
      <c r="L60" s="9">
        <v>0</v>
      </c>
      <c r="N60" s="19">
        <v>17289.72</v>
      </c>
      <c r="O60" s="9"/>
      <c r="P60" s="9">
        <v>2586.2</v>
      </c>
      <c r="Q60" s="8">
        <v>1602</v>
      </c>
    </row>
    <row r="61" spans="1:17" s="6" customFormat="1" ht="21.75">
      <c r="A61" s="76" t="s">
        <v>8</v>
      </c>
      <c r="B61" s="76"/>
      <c r="C61" s="7" t="s">
        <v>9</v>
      </c>
      <c r="D61" s="19">
        <f t="shared" si="9"/>
        <v>608179.44</v>
      </c>
      <c r="E61" s="9">
        <f t="shared" si="10"/>
        <v>35945.91</v>
      </c>
      <c r="F61" s="8">
        <f t="shared" si="11"/>
        <v>269341.48</v>
      </c>
      <c r="G61" s="31"/>
      <c r="H61" s="18" t="s">
        <v>8</v>
      </c>
      <c r="I61" s="9">
        <v>312230.84</v>
      </c>
      <c r="J61" s="9"/>
      <c r="K61" s="9">
        <v>33076.72</v>
      </c>
      <c r="L61" s="9">
        <v>269333.48</v>
      </c>
      <c r="N61" s="19">
        <v>295948.6</v>
      </c>
      <c r="O61" s="9"/>
      <c r="P61" s="9">
        <v>2869.19</v>
      </c>
      <c r="Q61" s="8">
        <v>8</v>
      </c>
    </row>
    <row r="62" spans="1:17" s="6" customFormat="1" ht="21.75">
      <c r="A62" s="88" t="s">
        <v>25</v>
      </c>
      <c r="B62" s="89"/>
      <c r="C62" s="7" t="s">
        <v>26</v>
      </c>
      <c r="D62" s="19">
        <f t="shared" si="9"/>
        <v>18224.3</v>
      </c>
      <c r="E62" s="9">
        <f t="shared" si="10"/>
        <v>967.35</v>
      </c>
      <c r="F62" s="8">
        <f t="shared" si="11"/>
        <v>17256.95</v>
      </c>
      <c r="G62" s="31"/>
      <c r="H62" s="18" t="s">
        <v>25</v>
      </c>
      <c r="I62" s="9">
        <v>18224.3</v>
      </c>
      <c r="J62" s="9"/>
      <c r="K62" s="9">
        <v>967.35</v>
      </c>
      <c r="L62" s="9">
        <v>17256.95</v>
      </c>
      <c r="N62" s="19">
        <v>0</v>
      </c>
      <c r="O62" s="9"/>
      <c r="P62" s="9">
        <v>0</v>
      </c>
      <c r="Q62" s="8">
        <v>0</v>
      </c>
    </row>
    <row r="63" spans="1:17" s="6" customFormat="1" ht="21.75">
      <c r="A63" s="76" t="s">
        <v>10</v>
      </c>
      <c r="B63" s="76"/>
      <c r="C63" s="7" t="s">
        <v>11</v>
      </c>
      <c r="D63" s="19">
        <f t="shared" si="9"/>
        <v>68213.08</v>
      </c>
      <c r="E63" s="9">
        <f t="shared" si="10"/>
        <v>0</v>
      </c>
      <c r="F63" s="8">
        <f t="shared" si="11"/>
        <v>5</v>
      </c>
      <c r="G63" s="31"/>
      <c r="H63" s="18" t="s">
        <v>10</v>
      </c>
      <c r="I63" s="9">
        <v>0</v>
      </c>
      <c r="J63" s="9"/>
      <c r="K63" s="9">
        <v>0</v>
      </c>
      <c r="L63" s="9">
        <v>0</v>
      </c>
      <c r="N63" s="19">
        <v>68213.08</v>
      </c>
      <c r="O63" s="9"/>
      <c r="P63" s="9">
        <v>0</v>
      </c>
      <c r="Q63" s="8">
        <v>5</v>
      </c>
    </row>
    <row r="64" spans="1:17" s="5" customFormat="1" ht="21.75">
      <c r="A64" s="76" t="s">
        <v>32</v>
      </c>
      <c r="B64" s="76"/>
      <c r="C64" s="7" t="s">
        <v>33</v>
      </c>
      <c r="D64" s="19">
        <f t="shared" si="9"/>
        <v>475734.11</v>
      </c>
      <c r="E64" s="9">
        <f t="shared" si="10"/>
        <v>17791.059999999998</v>
      </c>
      <c r="F64" s="8">
        <f t="shared" si="11"/>
        <v>425288.74</v>
      </c>
      <c r="G64" s="31"/>
      <c r="H64" s="18" t="s">
        <v>32</v>
      </c>
      <c r="I64" s="9">
        <v>179250</v>
      </c>
      <c r="J64" s="9"/>
      <c r="K64" s="9">
        <v>6703.4</v>
      </c>
      <c r="L64" s="9">
        <v>170840.26</v>
      </c>
      <c r="N64" s="19">
        <v>296484.11</v>
      </c>
      <c r="O64" s="9"/>
      <c r="P64" s="9">
        <v>11087.66</v>
      </c>
      <c r="Q64" s="8">
        <v>254448.48</v>
      </c>
    </row>
    <row r="65" spans="1:17" s="5" customFormat="1" ht="21.75">
      <c r="A65" s="76" t="s">
        <v>34</v>
      </c>
      <c r="B65" s="76"/>
      <c r="C65" s="13" t="s">
        <v>35</v>
      </c>
      <c r="D65" s="19">
        <f t="shared" si="9"/>
        <v>20560.75</v>
      </c>
      <c r="E65" s="9">
        <f t="shared" si="10"/>
        <v>1537.76</v>
      </c>
      <c r="F65" s="8">
        <f t="shared" si="11"/>
        <v>14212.56</v>
      </c>
      <c r="G65" s="31"/>
      <c r="H65" s="18" t="s">
        <v>34</v>
      </c>
      <c r="I65" s="9">
        <v>0</v>
      </c>
      <c r="J65" s="9"/>
      <c r="K65" s="9">
        <v>0</v>
      </c>
      <c r="L65" s="9">
        <v>0</v>
      </c>
      <c r="N65" s="19">
        <v>20560.75</v>
      </c>
      <c r="O65" s="9"/>
      <c r="P65" s="9">
        <v>1537.76</v>
      </c>
      <c r="Q65" s="8">
        <v>14212.56</v>
      </c>
    </row>
    <row r="66" spans="1:17" s="5" customFormat="1" ht="21.75">
      <c r="A66" s="77" t="s">
        <v>23</v>
      </c>
      <c r="B66" s="78"/>
      <c r="C66" s="90"/>
      <c r="D66" s="69">
        <f>SUM(D53:D65)</f>
        <v>90920841.25</v>
      </c>
      <c r="E66" s="69">
        <f>SUM(E53:E65)</f>
        <v>9146338.84</v>
      </c>
      <c r="F66" s="69">
        <f>SUM(F53:F65)</f>
        <v>24154984.4</v>
      </c>
      <c r="G66" s="41"/>
      <c r="H66" s="47"/>
      <c r="I66" s="53">
        <f>SUM(I53:I65)</f>
        <v>5228238.54</v>
      </c>
      <c r="J66" s="53"/>
      <c r="K66" s="53">
        <f>SUM(K53:K65)</f>
        <v>288650.63</v>
      </c>
      <c r="L66" s="53">
        <f>SUM(L53:L65)</f>
        <v>4881279.12</v>
      </c>
      <c r="N66" s="45">
        <f>SUM(N53:N65)</f>
        <v>85692602.71</v>
      </c>
      <c r="O66" s="45">
        <f>SUM(O53:O65)</f>
        <v>0</v>
      </c>
      <c r="P66" s="45">
        <f>SUM(P53:P65)</f>
        <v>8857688.209999997</v>
      </c>
      <c r="Q66" s="45">
        <f>SUM(Q53:Q65)</f>
        <v>19273705.279999997</v>
      </c>
    </row>
    <row r="67" spans="1:17" s="6" customFormat="1" ht="21.75">
      <c r="A67" s="84" t="s">
        <v>48</v>
      </c>
      <c r="B67" s="85"/>
      <c r="C67" s="12" t="s">
        <v>49</v>
      </c>
      <c r="D67" s="9"/>
      <c r="E67" s="9"/>
      <c r="F67" s="9"/>
      <c r="G67" s="31"/>
      <c r="H67" s="43"/>
      <c r="I67" s="9"/>
      <c r="J67" s="9"/>
      <c r="K67" s="9"/>
      <c r="L67" s="9"/>
      <c r="N67" s="8"/>
      <c r="O67" s="8"/>
      <c r="P67" s="8"/>
      <c r="Q67" s="8"/>
    </row>
    <row r="68" spans="1:17" s="6" customFormat="1" ht="21.75">
      <c r="A68" s="76" t="s">
        <v>14</v>
      </c>
      <c r="B68" s="76"/>
      <c r="C68" s="7" t="s">
        <v>15</v>
      </c>
      <c r="D68" s="19">
        <f aca="true" t="shared" si="12" ref="D68:D80">SUM(I68,N68)</f>
        <v>5022066.99</v>
      </c>
      <c r="E68" s="9">
        <f aca="true" t="shared" si="13" ref="E68:E80">SUM(K68,P68)</f>
        <v>187811.42</v>
      </c>
      <c r="F68" s="8">
        <f aca="true" t="shared" si="14" ref="F68:F80">SUM(L68,Q68)</f>
        <v>502724.01</v>
      </c>
      <c r="G68" s="31"/>
      <c r="H68" s="18" t="s">
        <v>14</v>
      </c>
      <c r="I68" s="9">
        <v>0</v>
      </c>
      <c r="J68" s="9"/>
      <c r="K68" s="9">
        <v>0</v>
      </c>
      <c r="L68" s="9">
        <v>0</v>
      </c>
      <c r="N68" s="19">
        <v>5022066.99</v>
      </c>
      <c r="O68" s="9"/>
      <c r="P68" s="9">
        <v>187811.42</v>
      </c>
      <c r="Q68" s="8">
        <v>502724.01</v>
      </c>
    </row>
    <row r="69" spans="1:17" s="6" customFormat="1" ht="21.75">
      <c r="A69" s="76" t="s">
        <v>16</v>
      </c>
      <c r="B69" s="76"/>
      <c r="C69" s="7" t="s">
        <v>17</v>
      </c>
      <c r="D69" s="19">
        <f t="shared" si="12"/>
        <v>1472956.7200000002</v>
      </c>
      <c r="E69" s="9">
        <f t="shared" si="13"/>
        <v>60863.840000000004</v>
      </c>
      <c r="F69" s="8">
        <f t="shared" si="14"/>
        <v>1198405.56</v>
      </c>
      <c r="G69" s="31"/>
      <c r="H69" s="18" t="s">
        <v>16</v>
      </c>
      <c r="I69" s="9">
        <v>546808.42</v>
      </c>
      <c r="J69" s="9"/>
      <c r="K69" s="9">
        <v>19337.54</v>
      </c>
      <c r="L69" s="9">
        <v>523446.11</v>
      </c>
      <c r="N69" s="19">
        <v>926148.3</v>
      </c>
      <c r="O69" s="9"/>
      <c r="P69" s="9">
        <v>41526.3</v>
      </c>
      <c r="Q69" s="8">
        <v>674959.45</v>
      </c>
    </row>
    <row r="70" spans="1:17" s="6" customFormat="1" ht="21.75">
      <c r="A70" s="76" t="s">
        <v>3</v>
      </c>
      <c r="B70" s="76"/>
      <c r="C70" s="7" t="s">
        <v>4</v>
      </c>
      <c r="D70" s="19">
        <f t="shared" si="12"/>
        <v>647662.62</v>
      </c>
      <c r="E70" s="9">
        <f t="shared" si="13"/>
        <v>43521.46</v>
      </c>
      <c r="F70" s="8">
        <f t="shared" si="14"/>
        <v>289602.07</v>
      </c>
      <c r="G70" s="31"/>
      <c r="H70" s="18" t="s">
        <v>3</v>
      </c>
      <c r="I70" s="9">
        <v>140186.92</v>
      </c>
      <c r="J70" s="9"/>
      <c r="K70" s="9">
        <v>10834.41</v>
      </c>
      <c r="L70" s="9">
        <v>126449.61</v>
      </c>
      <c r="N70" s="19">
        <v>507475.7</v>
      </c>
      <c r="O70" s="9"/>
      <c r="P70" s="9">
        <v>32687.05</v>
      </c>
      <c r="Q70" s="8">
        <v>163152.46</v>
      </c>
    </row>
    <row r="71" spans="1:17" s="6" customFormat="1" ht="21.75">
      <c r="A71" s="76" t="s">
        <v>18</v>
      </c>
      <c r="B71" s="76"/>
      <c r="C71" s="7" t="s">
        <v>19</v>
      </c>
      <c r="D71" s="19">
        <f t="shared" si="12"/>
        <v>14839300</v>
      </c>
      <c r="E71" s="9">
        <f t="shared" si="13"/>
        <v>1384100.56</v>
      </c>
      <c r="F71" s="8">
        <f t="shared" si="14"/>
        <v>5471990.71</v>
      </c>
      <c r="G71" s="31"/>
      <c r="H71" s="18" t="s">
        <v>18</v>
      </c>
      <c r="I71" s="9">
        <v>0</v>
      </c>
      <c r="J71" s="9"/>
      <c r="K71" s="9">
        <v>0</v>
      </c>
      <c r="L71" s="9">
        <v>0</v>
      </c>
      <c r="N71" s="19">
        <v>14839300</v>
      </c>
      <c r="O71" s="9"/>
      <c r="P71" s="9">
        <v>1384100.56</v>
      </c>
      <c r="Q71" s="8">
        <v>5471990.71</v>
      </c>
    </row>
    <row r="72" spans="1:17" s="6" customFormat="1" ht="21.75">
      <c r="A72" s="76" t="s">
        <v>12</v>
      </c>
      <c r="B72" s="76"/>
      <c r="C72" s="7" t="s">
        <v>5</v>
      </c>
      <c r="D72" s="19">
        <f t="shared" si="12"/>
        <v>55782070.58</v>
      </c>
      <c r="E72" s="9">
        <f t="shared" si="13"/>
        <v>3830338.91</v>
      </c>
      <c r="F72" s="8">
        <f t="shared" si="14"/>
        <v>22418583.06</v>
      </c>
      <c r="G72" s="31"/>
      <c r="H72" s="18" t="s">
        <v>12</v>
      </c>
      <c r="I72" s="9">
        <v>27089650.37</v>
      </c>
      <c r="J72" s="9"/>
      <c r="K72" s="9">
        <v>3723727.31</v>
      </c>
      <c r="L72" s="9">
        <v>22160420.33</v>
      </c>
      <c r="N72" s="19">
        <v>28692420.21</v>
      </c>
      <c r="O72" s="9"/>
      <c r="P72" s="9">
        <v>106611.6</v>
      </c>
      <c r="Q72" s="8">
        <v>258162.73</v>
      </c>
    </row>
    <row r="73" spans="1:17" s="6" customFormat="1" ht="21.75">
      <c r="A73" s="76" t="s">
        <v>6</v>
      </c>
      <c r="B73" s="76"/>
      <c r="C73" s="7" t="s">
        <v>7</v>
      </c>
      <c r="D73" s="19">
        <f t="shared" si="12"/>
        <v>311677.58</v>
      </c>
      <c r="E73" s="9">
        <f t="shared" si="13"/>
        <v>21335.010000000002</v>
      </c>
      <c r="F73" s="8">
        <f t="shared" si="14"/>
        <v>39612.61</v>
      </c>
      <c r="G73" s="31"/>
      <c r="H73" s="18" t="s">
        <v>6</v>
      </c>
      <c r="I73" s="9">
        <v>10261.68</v>
      </c>
      <c r="J73" s="9"/>
      <c r="K73" s="9">
        <v>1534.88</v>
      </c>
      <c r="L73" s="9">
        <v>7762.41</v>
      </c>
      <c r="N73" s="19">
        <v>301415.9</v>
      </c>
      <c r="O73" s="9"/>
      <c r="P73" s="9">
        <v>19800.13</v>
      </c>
      <c r="Q73" s="8">
        <v>31850.2</v>
      </c>
    </row>
    <row r="74" spans="1:17" s="6" customFormat="1" ht="21.75">
      <c r="A74" s="76" t="s">
        <v>24</v>
      </c>
      <c r="B74" s="76"/>
      <c r="C74" s="7" t="s">
        <v>13</v>
      </c>
      <c r="D74" s="19">
        <f t="shared" si="12"/>
        <v>55560.75</v>
      </c>
      <c r="E74" s="9">
        <f t="shared" si="13"/>
        <v>0</v>
      </c>
      <c r="F74" s="8">
        <f t="shared" si="14"/>
        <v>2</v>
      </c>
      <c r="G74" s="31"/>
      <c r="H74" s="18" t="s">
        <v>24</v>
      </c>
      <c r="I74" s="9">
        <v>0</v>
      </c>
      <c r="J74" s="9"/>
      <c r="K74" s="9">
        <v>0</v>
      </c>
      <c r="L74" s="9">
        <v>0</v>
      </c>
      <c r="N74" s="19">
        <v>55560.75</v>
      </c>
      <c r="O74" s="9"/>
      <c r="P74" s="9">
        <v>0</v>
      </c>
      <c r="Q74" s="8">
        <v>2</v>
      </c>
    </row>
    <row r="75" spans="1:17" s="6" customFormat="1" ht="21.75">
      <c r="A75" s="86" t="s">
        <v>30</v>
      </c>
      <c r="B75" s="87"/>
      <c r="C75" s="63" t="s">
        <v>20</v>
      </c>
      <c r="D75" s="19">
        <f t="shared" si="12"/>
        <v>13084.11</v>
      </c>
      <c r="E75" s="9">
        <f t="shared" si="13"/>
        <v>1957.06</v>
      </c>
      <c r="F75" s="8">
        <f t="shared" si="14"/>
        <v>9983.17</v>
      </c>
      <c r="G75" s="31"/>
      <c r="H75" s="18" t="s">
        <v>30</v>
      </c>
      <c r="I75" s="9">
        <v>13084.11</v>
      </c>
      <c r="J75" s="9"/>
      <c r="K75" s="9">
        <v>1957.06</v>
      </c>
      <c r="L75" s="9">
        <v>9983.17</v>
      </c>
      <c r="N75" s="65">
        <v>0</v>
      </c>
      <c r="O75" s="67"/>
      <c r="P75" s="66">
        <v>0</v>
      </c>
      <c r="Q75" s="67">
        <v>0</v>
      </c>
    </row>
    <row r="76" spans="1:17" s="6" customFormat="1" ht="21.75">
      <c r="A76" s="75" t="s">
        <v>8</v>
      </c>
      <c r="B76" s="75"/>
      <c r="C76" s="63" t="s">
        <v>9</v>
      </c>
      <c r="D76" s="19">
        <f t="shared" si="12"/>
        <v>640311.21</v>
      </c>
      <c r="E76" s="9">
        <f t="shared" si="13"/>
        <v>32947.17</v>
      </c>
      <c r="F76" s="8">
        <f t="shared" si="14"/>
        <v>312894.71</v>
      </c>
      <c r="G76" s="31"/>
      <c r="H76" s="18" t="s">
        <v>8</v>
      </c>
      <c r="I76" s="9">
        <v>349894.39</v>
      </c>
      <c r="J76" s="9"/>
      <c r="K76" s="9">
        <v>32947.17</v>
      </c>
      <c r="L76" s="9">
        <v>312887.71</v>
      </c>
      <c r="N76" s="19">
        <v>290416.82</v>
      </c>
      <c r="O76" s="9"/>
      <c r="P76" s="9">
        <v>0</v>
      </c>
      <c r="Q76" s="8">
        <v>7</v>
      </c>
    </row>
    <row r="77" spans="1:17" s="6" customFormat="1" ht="21.75">
      <c r="A77" s="86" t="s">
        <v>68</v>
      </c>
      <c r="B77" s="87"/>
      <c r="C77" s="63" t="s">
        <v>69</v>
      </c>
      <c r="D77" s="19">
        <f t="shared" si="12"/>
        <v>107476.64</v>
      </c>
      <c r="E77" s="9">
        <f t="shared" si="13"/>
        <v>20611</v>
      </c>
      <c r="F77" s="8">
        <f t="shared" si="14"/>
        <v>86865.64</v>
      </c>
      <c r="G77" s="31"/>
      <c r="H77" s="18" t="s">
        <v>68</v>
      </c>
      <c r="I77" s="9">
        <v>107476.64</v>
      </c>
      <c r="J77" s="9"/>
      <c r="K77" s="9">
        <v>20611</v>
      </c>
      <c r="L77" s="9">
        <v>86865.64</v>
      </c>
      <c r="N77" s="19">
        <v>0</v>
      </c>
      <c r="O77" s="9"/>
      <c r="P77" s="9">
        <v>0</v>
      </c>
      <c r="Q77" s="8">
        <v>0</v>
      </c>
    </row>
    <row r="78" spans="1:17" s="6" customFormat="1" ht="21.75">
      <c r="A78" s="75" t="s">
        <v>21</v>
      </c>
      <c r="B78" s="75"/>
      <c r="C78" s="63" t="s">
        <v>22</v>
      </c>
      <c r="D78" s="19">
        <f t="shared" si="12"/>
        <v>8411.21</v>
      </c>
      <c r="E78" s="9">
        <f t="shared" si="13"/>
        <v>0</v>
      </c>
      <c r="F78" s="8">
        <f t="shared" si="14"/>
        <v>1</v>
      </c>
      <c r="G78" s="31"/>
      <c r="H78" s="18" t="s">
        <v>21</v>
      </c>
      <c r="I78" s="9">
        <v>0</v>
      </c>
      <c r="J78" s="9"/>
      <c r="K78" s="9">
        <v>0</v>
      </c>
      <c r="L78" s="9">
        <v>0</v>
      </c>
      <c r="N78" s="19">
        <v>8411.21</v>
      </c>
      <c r="O78" s="9"/>
      <c r="P78" s="9">
        <v>0</v>
      </c>
      <c r="Q78" s="8">
        <v>1</v>
      </c>
    </row>
    <row r="79" spans="1:17" s="6" customFormat="1" ht="21.75">
      <c r="A79" s="75" t="s">
        <v>25</v>
      </c>
      <c r="B79" s="75"/>
      <c r="C79" s="63" t="s">
        <v>26</v>
      </c>
      <c r="D79" s="19">
        <f t="shared" si="12"/>
        <v>28504.67</v>
      </c>
      <c r="E79" s="9">
        <f t="shared" si="13"/>
        <v>2069.56</v>
      </c>
      <c r="F79" s="8">
        <f t="shared" si="14"/>
        <v>25779.23</v>
      </c>
      <c r="G79" s="31"/>
      <c r="H79" s="18" t="s">
        <v>25</v>
      </c>
      <c r="I79" s="9">
        <v>28504.67</v>
      </c>
      <c r="J79" s="9"/>
      <c r="K79" s="9">
        <v>2069.56</v>
      </c>
      <c r="L79" s="9">
        <v>25779.23</v>
      </c>
      <c r="N79" s="65">
        <v>0</v>
      </c>
      <c r="O79" s="67"/>
      <c r="P79" s="66">
        <v>0</v>
      </c>
      <c r="Q79" s="67">
        <v>0</v>
      </c>
    </row>
    <row r="80" spans="1:17" s="5" customFormat="1" ht="21.75">
      <c r="A80" s="75" t="s">
        <v>32</v>
      </c>
      <c r="B80" s="75"/>
      <c r="C80" s="63" t="s">
        <v>33</v>
      </c>
      <c r="D80" s="19">
        <f t="shared" si="12"/>
        <v>645904.67</v>
      </c>
      <c r="E80" s="9">
        <f t="shared" si="13"/>
        <v>24154.96</v>
      </c>
      <c r="F80" s="8">
        <f t="shared" si="14"/>
        <v>612276.78</v>
      </c>
      <c r="G80" s="31"/>
      <c r="H80" s="18" t="s">
        <v>32</v>
      </c>
      <c r="I80" s="9">
        <v>645904.67</v>
      </c>
      <c r="J80" s="9"/>
      <c r="K80" s="9">
        <v>24154.96</v>
      </c>
      <c r="L80" s="9">
        <v>612276.78</v>
      </c>
      <c r="N80" s="65">
        <v>0</v>
      </c>
      <c r="O80" s="66"/>
      <c r="P80" s="66">
        <v>0</v>
      </c>
      <c r="Q80" s="67">
        <v>0</v>
      </c>
    </row>
    <row r="81" spans="1:17" s="6" customFormat="1" ht="21.75">
      <c r="A81" s="77" t="s">
        <v>23</v>
      </c>
      <c r="B81" s="78"/>
      <c r="C81" s="90"/>
      <c r="D81" s="69">
        <f>SUM(D68:D80)</f>
        <v>79574987.74999999</v>
      </c>
      <c r="E81" s="69">
        <f>SUM(E68:E80)</f>
        <v>5609710.949999999</v>
      </c>
      <c r="F81" s="69">
        <f>SUM(F68:F80)</f>
        <v>30968720.55</v>
      </c>
      <c r="G81" s="41"/>
      <c r="H81" s="47"/>
      <c r="I81" s="53">
        <f>SUM(I68:I80)</f>
        <v>28931771.870000005</v>
      </c>
      <c r="J81" s="53"/>
      <c r="K81" s="53">
        <f>SUM(K68:K80)</f>
        <v>3837173.89</v>
      </c>
      <c r="L81" s="53">
        <f>SUM(L68:L80)</f>
        <v>23865870.990000002</v>
      </c>
      <c r="N81" s="45">
        <f>SUM(N68:N80)</f>
        <v>50643215.88</v>
      </c>
      <c r="O81" s="45">
        <f>SUM(O68:O80)</f>
        <v>0</v>
      </c>
      <c r="P81" s="45">
        <f>SUM(P68:P80)</f>
        <v>1772537.06</v>
      </c>
      <c r="Q81" s="45">
        <f>SUM(Q68:Q80)</f>
        <v>7102849.5600000005</v>
      </c>
    </row>
    <row r="82" spans="1:17" s="6" customFormat="1" ht="21.75">
      <c r="A82" s="84" t="s">
        <v>50</v>
      </c>
      <c r="B82" s="85"/>
      <c r="C82" s="12" t="s">
        <v>51</v>
      </c>
      <c r="D82" s="9"/>
      <c r="E82" s="9"/>
      <c r="F82" s="9"/>
      <c r="G82" s="31"/>
      <c r="H82" s="43"/>
      <c r="I82" s="9"/>
      <c r="J82" s="9"/>
      <c r="K82" s="9"/>
      <c r="L82" s="9"/>
      <c r="N82" s="8"/>
      <c r="O82" s="8"/>
      <c r="P82" s="8"/>
      <c r="Q82" s="8"/>
    </row>
    <row r="83" spans="1:17" s="6" customFormat="1" ht="21.75">
      <c r="A83" s="76" t="s">
        <v>14</v>
      </c>
      <c r="B83" s="76"/>
      <c r="C83" s="7" t="s">
        <v>15</v>
      </c>
      <c r="D83" s="19">
        <f aca="true" t="shared" si="15" ref="D83:D93">SUM(I83,N83)</f>
        <v>3655914.96</v>
      </c>
      <c r="E83" s="9">
        <f aca="true" t="shared" si="16" ref="E83:E93">SUM(K83,P83)</f>
        <v>52775.56</v>
      </c>
      <c r="F83" s="37">
        <f aca="true" t="shared" si="17" ref="F83:F93">SUM(L83,Q83)</f>
        <v>1141349.42</v>
      </c>
      <c r="G83" s="40"/>
      <c r="H83" s="18" t="s">
        <v>14</v>
      </c>
      <c r="I83" s="9">
        <v>0</v>
      </c>
      <c r="J83" s="9"/>
      <c r="K83" s="54">
        <v>0</v>
      </c>
      <c r="L83" s="9">
        <v>0</v>
      </c>
      <c r="N83" s="19">
        <v>3655914.96</v>
      </c>
      <c r="O83" s="9"/>
      <c r="P83" s="9">
        <v>52775.56</v>
      </c>
      <c r="Q83" s="37">
        <v>1141349.42</v>
      </c>
    </row>
    <row r="84" spans="1:17" s="6" customFormat="1" ht="21.75">
      <c r="A84" s="76" t="s">
        <v>16</v>
      </c>
      <c r="B84" s="76"/>
      <c r="C84" s="7" t="s">
        <v>17</v>
      </c>
      <c r="D84" s="19">
        <f t="shared" si="15"/>
        <v>550014.29</v>
      </c>
      <c r="E84" s="9">
        <f t="shared" si="16"/>
        <v>27438.989999999998</v>
      </c>
      <c r="F84" s="37">
        <f t="shared" si="17"/>
        <v>463263.91</v>
      </c>
      <c r="G84" s="40"/>
      <c r="H84" s="18" t="s">
        <v>16</v>
      </c>
      <c r="I84" s="9">
        <v>68400</v>
      </c>
      <c r="J84" s="9"/>
      <c r="K84" s="54">
        <v>3412.32</v>
      </c>
      <c r="L84" s="9">
        <v>64850.56</v>
      </c>
      <c r="N84" s="19">
        <v>481614.29</v>
      </c>
      <c r="O84" s="9"/>
      <c r="P84" s="9">
        <v>24026.67</v>
      </c>
      <c r="Q84" s="37">
        <v>398413.35</v>
      </c>
    </row>
    <row r="85" spans="1:17" s="5" customFormat="1" ht="21.75">
      <c r="A85" s="76" t="s">
        <v>3</v>
      </c>
      <c r="B85" s="76"/>
      <c r="C85" s="7" t="s">
        <v>4</v>
      </c>
      <c r="D85" s="19">
        <f t="shared" si="15"/>
        <v>730742.73</v>
      </c>
      <c r="E85" s="9">
        <f t="shared" si="16"/>
        <v>56371.71</v>
      </c>
      <c r="F85" s="37">
        <f t="shared" si="17"/>
        <v>367500.88</v>
      </c>
      <c r="G85" s="40"/>
      <c r="H85" s="18" t="s">
        <v>3</v>
      </c>
      <c r="I85" s="9">
        <v>123514.02</v>
      </c>
      <c r="J85" s="9"/>
      <c r="K85" s="54">
        <v>4762.33</v>
      </c>
      <c r="L85" s="9">
        <v>116703.93</v>
      </c>
      <c r="N85" s="19">
        <v>607228.71</v>
      </c>
      <c r="O85" s="9"/>
      <c r="P85" s="9">
        <v>51609.38</v>
      </c>
      <c r="Q85" s="37">
        <v>250796.95</v>
      </c>
    </row>
    <row r="86" spans="1:17" s="6" customFormat="1" ht="21.75">
      <c r="A86" s="76" t="s">
        <v>18</v>
      </c>
      <c r="B86" s="76"/>
      <c r="C86" s="7" t="s">
        <v>19</v>
      </c>
      <c r="D86" s="19">
        <f t="shared" si="15"/>
        <v>38948</v>
      </c>
      <c r="E86" s="9">
        <f t="shared" si="16"/>
        <v>0</v>
      </c>
      <c r="F86" s="37">
        <f t="shared" si="17"/>
        <v>1</v>
      </c>
      <c r="G86" s="40"/>
      <c r="H86" s="18" t="s">
        <v>18</v>
      </c>
      <c r="I86" s="9">
        <v>0</v>
      </c>
      <c r="J86" s="9"/>
      <c r="K86" s="54">
        <v>0</v>
      </c>
      <c r="L86" s="9">
        <v>0</v>
      </c>
      <c r="N86" s="19">
        <v>38948</v>
      </c>
      <c r="O86" s="9"/>
      <c r="P86" s="9">
        <v>0</v>
      </c>
      <c r="Q86" s="37">
        <v>1</v>
      </c>
    </row>
    <row r="87" spans="1:17" s="6" customFormat="1" ht="22.5" customHeight="1">
      <c r="A87" s="76" t="s">
        <v>12</v>
      </c>
      <c r="B87" s="76"/>
      <c r="C87" s="7" t="s">
        <v>5</v>
      </c>
      <c r="D87" s="19">
        <f t="shared" si="15"/>
        <v>32172691.88</v>
      </c>
      <c r="E87" s="9">
        <f t="shared" si="16"/>
        <v>323145.45</v>
      </c>
      <c r="F87" s="37">
        <f t="shared" si="17"/>
        <v>3133962.42</v>
      </c>
      <c r="G87" s="40"/>
      <c r="H87" s="18" t="s">
        <v>12</v>
      </c>
      <c r="I87" s="9">
        <v>2763084.91</v>
      </c>
      <c r="J87" s="9"/>
      <c r="K87" s="54">
        <v>75433.49</v>
      </c>
      <c r="L87" s="9">
        <v>2685693.89</v>
      </c>
      <c r="N87" s="19">
        <v>29409606.97</v>
      </c>
      <c r="O87" s="9"/>
      <c r="P87" s="9">
        <v>247711.96</v>
      </c>
      <c r="Q87" s="37">
        <v>448268.53</v>
      </c>
    </row>
    <row r="88" spans="1:17" s="6" customFormat="1" ht="21.75">
      <c r="A88" s="76" t="s">
        <v>6</v>
      </c>
      <c r="B88" s="76"/>
      <c r="C88" s="7" t="s">
        <v>7</v>
      </c>
      <c r="D88" s="19">
        <f t="shared" si="15"/>
        <v>212869.16</v>
      </c>
      <c r="E88" s="9">
        <f t="shared" si="16"/>
        <v>13057.98</v>
      </c>
      <c r="F88" s="37">
        <f t="shared" si="17"/>
        <v>27021.29</v>
      </c>
      <c r="G88" s="40"/>
      <c r="H88" s="18" t="s">
        <v>6</v>
      </c>
      <c r="I88" s="9">
        <v>0</v>
      </c>
      <c r="J88" s="9"/>
      <c r="K88" s="54">
        <v>0</v>
      </c>
      <c r="L88" s="9">
        <v>0</v>
      </c>
      <c r="N88" s="19">
        <v>212869.16</v>
      </c>
      <c r="O88" s="9"/>
      <c r="P88" s="9">
        <v>13057.98</v>
      </c>
      <c r="Q88" s="37">
        <v>27021.29</v>
      </c>
    </row>
    <row r="89" spans="1:17" s="6" customFormat="1" ht="21.75">
      <c r="A89" s="76" t="s">
        <v>8</v>
      </c>
      <c r="B89" s="76"/>
      <c r="C89" s="7" t="s">
        <v>9</v>
      </c>
      <c r="D89" s="19">
        <f t="shared" si="15"/>
        <v>576515.8899999999</v>
      </c>
      <c r="E89" s="9">
        <f t="shared" si="16"/>
        <v>32692.37</v>
      </c>
      <c r="F89" s="37">
        <f t="shared" si="17"/>
        <v>267563.53</v>
      </c>
      <c r="G89" s="40"/>
      <c r="H89" s="18" t="s">
        <v>8</v>
      </c>
      <c r="I89" s="9">
        <v>310688.79</v>
      </c>
      <c r="J89" s="9"/>
      <c r="K89" s="54">
        <v>32692.37</v>
      </c>
      <c r="L89" s="9">
        <v>267558.53</v>
      </c>
      <c r="N89" s="19">
        <v>265827.1</v>
      </c>
      <c r="O89" s="9"/>
      <c r="P89" s="9">
        <v>0</v>
      </c>
      <c r="Q89" s="37">
        <v>5</v>
      </c>
    </row>
    <row r="90" spans="1:17" s="6" customFormat="1" ht="21.75">
      <c r="A90" s="76" t="s">
        <v>10</v>
      </c>
      <c r="B90" s="76"/>
      <c r="C90" s="7" t="s">
        <v>11</v>
      </c>
      <c r="D90" s="19">
        <f t="shared" si="15"/>
        <v>142990.65</v>
      </c>
      <c r="E90" s="9">
        <f t="shared" si="16"/>
        <v>0</v>
      </c>
      <c r="F90" s="37">
        <f t="shared" si="17"/>
        <v>1</v>
      </c>
      <c r="G90" s="40"/>
      <c r="H90" s="18" t="s">
        <v>10</v>
      </c>
      <c r="I90" s="9">
        <v>0</v>
      </c>
      <c r="J90" s="9"/>
      <c r="K90" s="54">
        <v>0</v>
      </c>
      <c r="L90" s="9">
        <v>0</v>
      </c>
      <c r="N90" s="19">
        <v>142990.65</v>
      </c>
      <c r="O90" s="9"/>
      <c r="P90" s="9">
        <v>0</v>
      </c>
      <c r="Q90" s="37">
        <v>1</v>
      </c>
    </row>
    <row r="91" spans="1:17" s="5" customFormat="1" ht="21.75">
      <c r="A91" s="91" t="s">
        <v>32</v>
      </c>
      <c r="B91" s="91"/>
      <c r="C91" s="26" t="s">
        <v>33</v>
      </c>
      <c r="D91" s="19">
        <f t="shared" si="15"/>
        <v>1428971.97</v>
      </c>
      <c r="E91" s="9">
        <f t="shared" si="16"/>
        <v>53439.57</v>
      </c>
      <c r="F91" s="37">
        <f t="shared" si="17"/>
        <v>1264918.17</v>
      </c>
      <c r="G91" s="30"/>
      <c r="H91" s="18" t="s">
        <v>32</v>
      </c>
      <c r="I91" s="9">
        <v>0</v>
      </c>
      <c r="J91" s="9"/>
      <c r="K91" s="54">
        <v>0</v>
      </c>
      <c r="L91" s="9">
        <v>0</v>
      </c>
      <c r="N91" s="19">
        <v>1428971.97</v>
      </c>
      <c r="O91" s="9"/>
      <c r="P91" s="8">
        <v>53439.57</v>
      </c>
      <c r="Q91" s="9">
        <v>1264918.17</v>
      </c>
    </row>
    <row r="92" spans="1:17" s="6" customFormat="1" ht="21.75">
      <c r="A92" s="75" t="s">
        <v>21</v>
      </c>
      <c r="B92" s="75"/>
      <c r="C92" s="63" t="s">
        <v>22</v>
      </c>
      <c r="D92" s="19">
        <f t="shared" si="15"/>
        <v>14299.07</v>
      </c>
      <c r="E92" s="9">
        <f t="shared" si="16"/>
        <v>5347.09</v>
      </c>
      <c r="F92" s="37">
        <f t="shared" si="17"/>
        <v>6412.7</v>
      </c>
      <c r="G92" s="40"/>
      <c r="H92" s="18" t="s">
        <v>21</v>
      </c>
      <c r="I92" s="9">
        <v>14299.07</v>
      </c>
      <c r="J92" s="9"/>
      <c r="K92" s="54">
        <v>5347.09</v>
      </c>
      <c r="L92" s="9">
        <v>6412.7</v>
      </c>
      <c r="N92" s="65">
        <v>0</v>
      </c>
      <c r="O92" s="67"/>
      <c r="P92" s="66">
        <v>0</v>
      </c>
      <c r="Q92" s="68">
        <v>0</v>
      </c>
    </row>
    <row r="93" spans="1:17" s="6" customFormat="1" ht="21.75">
      <c r="A93" s="86" t="s">
        <v>25</v>
      </c>
      <c r="B93" s="87"/>
      <c r="C93" s="64" t="s">
        <v>26</v>
      </c>
      <c r="D93" s="19">
        <f t="shared" si="15"/>
        <v>15887.85</v>
      </c>
      <c r="E93" s="9">
        <f t="shared" si="16"/>
        <v>729.05</v>
      </c>
      <c r="F93" s="37">
        <f t="shared" si="17"/>
        <v>15158.8</v>
      </c>
      <c r="G93" s="40"/>
      <c r="H93" s="18" t="s">
        <v>25</v>
      </c>
      <c r="I93" s="9">
        <v>15887.85</v>
      </c>
      <c r="J93" s="9"/>
      <c r="K93" s="54">
        <v>729.05</v>
      </c>
      <c r="L93" s="9">
        <v>15158.8</v>
      </c>
      <c r="N93" s="65">
        <v>0</v>
      </c>
      <c r="O93" s="67"/>
      <c r="P93" s="66">
        <v>0</v>
      </c>
      <c r="Q93" s="68">
        <v>0</v>
      </c>
    </row>
    <row r="94" spans="1:17" s="5" customFormat="1" ht="21.75">
      <c r="A94" s="77" t="s">
        <v>23</v>
      </c>
      <c r="B94" s="78"/>
      <c r="C94" s="90"/>
      <c r="D94" s="69">
        <f>SUM(D83:D93)</f>
        <v>39539846.449999996</v>
      </c>
      <c r="E94" s="69">
        <f>SUM(E83:E93)</f>
        <v>564997.7699999999</v>
      </c>
      <c r="F94" s="69">
        <f>SUM(F83:F93)</f>
        <v>6687153.12</v>
      </c>
      <c r="G94" s="42"/>
      <c r="H94" s="47"/>
      <c r="I94" s="53">
        <f>SUM(I83:I93)</f>
        <v>3295874.64</v>
      </c>
      <c r="J94" s="53"/>
      <c r="K94" s="53">
        <f>SUM(K83:K93)</f>
        <v>122376.65</v>
      </c>
      <c r="L94" s="53">
        <f>SUM(L83:L93)</f>
        <v>3156378.41</v>
      </c>
      <c r="N94" s="45">
        <f>SUM(N83:N93)</f>
        <v>36243971.809999995</v>
      </c>
      <c r="O94" s="45">
        <f>SUM(O83:O92)</f>
        <v>0</v>
      </c>
      <c r="P94" s="45">
        <f>SUM(P83:P93)</f>
        <v>442621.11999999994</v>
      </c>
      <c r="Q94" s="45">
        <f>SUM(Q83:Q93)</f>
        <v>3530774.71</v>
      </c>
    </row>
    <row r="95" spans="1:17" s="6" customFormat="1" ht="21.75">
      <c r="A95" s="84" t="s">
        <v>52</v>
      </c>
      <c r="B95" s="85"/>
      <c r="C95" s="12" t="s">
        <v>53</v>
      </c>
      <c r="D95" s="9"/>
      <c r="E95" s="9"/>
      <c r="F95" s="9"/>
      <c r="G95" s="31"/>
      <c r="H95" s="43"/>
      <c r="I95" s="32"/>
      <c r="J95" s="32"/>
      <c r="K95" s="32"/>
      <c r="L95" s="9"/>
      <c r="N95" s="14"/>
      <c r="O95" s="14"/>
      <c r="P95" s="14"/>
      <c r="Q95" s="14"/>
    </row>
    <row r="96" spans="1:17" s="6" customFormat="1" ht="21.75">
      <c r="A96" s="76" t="s">
        <v>14</v>
      </c>
      <c r="B96" s="76"/>
      <c r="C96" s="7" t="s">
        <v>15</v>
      </c>
      <c r="D96" s="19">
        <f aca="true" t="shared" si="18" ref="D96:D107">SUM(I96,N96)</f>
        <v>5291000</v>
      </c>
      <c r="E96" s="9">
        <f aca="true" t="shared" si="19" ref="E96:E107">SUM(K96,P96)</f>
        <v>197868.79</v>
      </c>
      <c r="F96" s="8">
        <f aca="true" t="shared" si="20" ref="F96:F107">SUM(L96,Q96)</f>
        <v>441461.59</v>
      </c>
      <c r="G96" s="31"/>
      <c r="H96" s="18" t="s">
        <v>14</v>
      </c>
      <c r="I96" s="9">
        <v>0</v>
      </c>
      <c r="J96" s="9"/>
      <c r="K96" s="9">
        <v>0</v>
      </c>
      <c r="L96" s="9">
        <v>0</v>
      </c>
      <c r="N96" s="19">
        <v>5291000</v>
      </c>
      <c r="O96" s="9"/>
      <c r="P96" s="9">
        <v>197868.79</v>
      </c>
      <c r="Q96" s="8">
        <v>441461.59</v>
      </c>
    </row>
    <row r="97" spans="1:17" s="6" customFormat="1" ht="21.75">
      <c r="A97" s="76" t="s">
        <v>16</v>
      </c>
      <c r="B97" s="76"/>
      <c r="C97" s="7" t="s">
        <v>17</v>
      </c>
      <c r="D97" s="19">
        <f t="shared" si="18"/>
        <v>3419531.6100000003</v>
      </c>
      <c r="E97" s="9">
        <f t="shared" si="19"/>
        <v>86369.89</v>
      </c>
      <c r="F97" s="8">
        <f t="shared" si="20"/>
        <v>619051.2100000001</v>
      </c>
      <c r="G97" s="31"/>
      <c r="H97" s="18" t="s">
        <v>16</v>
      </c>
      <c r="I97" s="9">
        <v>87850.47</v>
      </c>
      <c r="J97" s="9"/>
      <c r="K97" s="9">
        <v>4382.63</v>
      </c>
      <c r="L97" s="9">
        <v>83403.8</v>
      </c>
      <c r="N97" s="19">
        <v>3331681.14</v>
      </c>
      <c r="O97" s="9"/>
      <c r="P97" s="9">
        <v>81987.26</v>
      </c>
      <c r="Q97" s="8">
        <v>535647.41</v>
      </c>
    </row>
    <row r="98" spans="1:17" s="6" customFormat="1" ht="21.75">
      <c r="A98" s="88" t="s">
        <v>27</v>
      </c>
      <c r="B98" s="89"/>
      <c r="C98" s="7" t="s">
        <v>28</v>
      </c>
      <c r="D98" s="19">
        <f t="shared" si="18"/>
        <v>120000</v>
      </c>
      <c r="E98" s="9">
        <f t="shared" si="19"/>
        <v>8087.61</v>
      </c>
      <c r="F98" s="8">
        <f t="shared" si="20"/>
        <v>111912.39</v>
      </c>
      <c r="G98" s="31"/>
      <c r="H98" s="18" t="s">
        <v>27</v>
      </c>
      <c r="I98" s="9">
        <v>120000</v>
      </c>
      <c r="J98" s="9"/>
      <c r="K98" s="9">
        <v>8087.61</v>
      </c>
      <c r="L98" s="9">
        <v>111912.39</v>
      </c>
      <c r="N98" s="19">
        <v>0</v>
      </c>
      <c r="O98" s="9"/>
      <c r="P98" s="9">
        <v>0</v>
      </c>
      <c r="Q98" s="8">
        <v>0</v>
      </c>
    </row>
    <row r="99" spans="1:17" s="6" customFormat="1" ht="21.75">
      <c r="A99" s="76" t="s">
        <v>3</v>
      </c>
      <c r="B99" s="76"/>
      <c r="C99" s="7" t="s">
        <v>4</v>
      </c>
      <c r="D99" s="19">
        <f t="shared" si="18"/>
        <v>738783.63</v>
      </c>
      <c r="E99" s="9">
        <f t="shared" si="19"/>
        <v>58070.049999999996</v>
      </c>
      <c r="F99" s="8">
        <f t="shared" si="20"/>
        <v>375699.61</v>
      </c>
      <c r="G99" s="31"/>
      <c r="H99" s="18" t="s">
        <v>3</v>
      </c>
      <c r="I99" s="9">
        <v>64485.99</v>
      </c>
      <c r="J99" s="9"/>
      <c r="K99" s="9">
        <v>2120.02</v>
      </c>
      <c r="L99" s="9">
        <v>62365.97</v>
      </c>
      <c r="N99" s="19">
        <v>674297.64</v>
      </c>
      <c r="O99" s="9"/>
      <c r="P99" s="9">
        <v>55950.03</v>
      </c>
      <c r="Q99" s="8">
        <v>313333.64</v>
      </c>
    </row>
    <row r="100" spans="1:17" s="6" customFormat="1" ht="21.75">
      <c r="A100" s="76" t="s">
        <v>18</v>
      </c>
      <c r="B100" s="76"/>
      <c r="C100" s="7" t="s">
        <v>19</v>
      </c>
      <c r="D100" s="19">
        <f t="shared" si="18"/>
        <v>14844486.92</v>
      </c>
      <c r="E100" s="9">
        <f t="shared" si="19"/>
        <v>1387857.66</v>
      </c>
      <c r="F100" s="8">
        <f t="shared" si="20"/>
        <v>5489386.27</v>
      </c>
      <c r="G100" s="31"/>
      <c r="H100" s="18" t="s">
        <v>18</v>
      </c>
      <c r="I100" s="9">
        <v>0</v>
      </c>
      <c r="J100" s="9"/>
      <c r="K100" s="9">
        <v>0</v>
      </c>
      <c r="L100" s="9">
        <v>0</v>
      </c>
      <c r="N100" s="19">
        <v>14844486.92</v>
      </c>
      <c r="O100" s="9"/>
      <c r="P100" s="9">
        <v>1387857.66</v>
      </c>
      <c r="Q100" s="8">
        <v>5489386.27</v>
      </c>
    </row>
    <row r="101" spans="1:17" s="6" customFormat="1" ht="21.75">
      <c r="A101" s="76" t="s">
        <v>12</v>
      </c>
      <c r="B101" s="76"/>
      <c r="C101" s="7" t="s">
        <v>5</v>
      </c>
      <c r="D101" s="19">
        <f t="shared" si="18"/>
        <v>45894678.03</v>
      </c>
      <c r="E101" s="9">
        <f t="shared" si="19"/>
        <v>4113977.29</v>
      </c>
      <c r="F101" s="8">
        <f t="shared" si="20"/>
        <v>22505387.009999998</v>
      </c>
      <c r="G101" s="31"/>
      <c r="H101" s="18" t="s">
        <v>12</v>
      </c>
      <c r="I101" s="9">
        <v>26837821.27</v>
      </c>
      <c r="J101" s="9"/>
      <c r="K101" s="9">
        <v>3733427.03</v>
      </c>
      <c r="L101" s="9">
        <v>21892062.06</v>
      </c>
      <c r="N101" s="19">
        <v>19056856.76</v>
      </c>
      <c r="O101" s="9"/>
      <c r="P101" s="9">
        <v>380550.26</v>
      </c>
      <c r="Q101" s="8">
        <v>613324.95</v>
      </c>
    </row>
    <row r="102" spans="1:17" s="6" customFormat="1" ht="21.75">
      <c r="A102" s="76" t="s">
        <v>6</v>
      </c>
      <c r="B102" s="76"/>
      <c r="C102" s="7" t="s">
        <v>7</v>
      </c>
      <c r="D102" s="19">
        <f t="shared" si="18"/>
        <v>354342.62</v>
      </c>
      <c r="E102" s="9">
        <f t="shared" si="19"/>
        <v>41504.630000000005</v>
      </c>
      <c r="F102" s="8">
        <f t="shared" si="20"/>
        <v>75967.06</v>
      </c>
      <c r="G102" s="31"/>
      <c r="H102" s="18" t="s">
        <v>6</v>
      </c>
      <c r="I102" s="9">
        <v>41962.62</v>
      </c>
      <c r="J102" s="9"/>
      <c r="K102" s="9">
        <v>6276.98</v>
      </c>
      <c r="L102" s="9">
        <v>32819.41</v>
      </c>
      <c r="N102" s="19">
        <v>312380</v>
      </c>
      <c r="O102" s="9"/>
      <c r="P102" s="9">
        <v>35227.65</v>
      </c>
      <c r="Q102" s="8">
        <v>43147.65</v>
      </c>
    </row>
    <row r="103" spans="1:17" s="6" customFormat="1" ht="21.75">
      <c r="A103" s="76" t="s">
        <v>8</v>
      </c>
      <c r="B103" s="76"/>
      <c r="C103" s="7" t="s">
        <v>9</v>
      </c>
      <c r="D103" s="19">
        <f t="shared" si="18"/>
        <v>710126.1599999999</v>
      </c>
      <c r="E103" s="9">
        <f t="shared" si="19"/>
        <v>53933.33</v>
      </c>
      <c r="F103" s="8">
        <f t="shared" si="20"/>
        <v>352356.18</v>
      </c>
      <c r="G103" s="31"/>
      <c r="H103" s="18" t="s">
        <v>8</v>
      </c>
      <c r="I103" s="9">
        <v>413726.16</v>
      </c>
      <c r="J103" s="9"/>
      <c r="K103" s="9">
        <v>53933.33</v>
      </c>
      <c r="L103" s="9">
        <v>352350.18</v>
      </c>
      <c r="N103" s="19">
        <v>296400</v>
      </c>
      <c r="O103" s="9"/>
      <c r="P103" s="9">
        <v>0</v>
      </c>
      <c r="Q103" s="8">
        <v>6</v>
      </c>
    </row>
    <row r="104" spans="1:17" s="6" customFormat="1" ht="21.75">
      <c r="A104" s="76" t="s">
        <v>30</v>
      </c>
      <c r="B104" s="76"/>
      <c r="C104" s="7" t="s">
        <v>20</v>
      </c>
      <c r="D104" s="19">
        <f t="shared" si="18"/>
        <v>36542.06</v>
      </c>
      <c r="E104" s="9">
        <f t="shared" si="19"/>
        <v>4853.05</v>
      </c>
      <c r="F104" s="8">
        <f t="shared" si="20"/>
        <v>29880.2</v>
      </c>
      <c r="G104" s="31"/>
      <c r="H104" s="18" t="s">
        <v>30</v>
      </c>
      <c r="I104" s="9">
        <v>36542.06</v>
      </c>
      <c r="J104" s="9"/>
      <c r="K104" s="9">
        <v>4853.05</v>
      </c>
      <c r="L104" s="9">
        <v>29880.2</v>
      </c>
      <c r="N104" s="19">
        <v>0</v>
      </c>
      <c r="O104" s="8"/>
      <c r="P104" s="9">
        <v>0</v>
      </c>
      <c r="Q104" s="8">
        <v>0</v>
      </c>
    </row>
    <row r="105" spans="1:17" s="6" customFormat="1" ht="21.75">
      <c r="A105" s="76" t="s">
        <v>32</v>
      </c>
      <c r="B105" s="76"/>
      <c r="C105" s="13" t="s">
        <v>33</v>
      </c>
      <c r="D105" s="19">
        <f t="shared" si="18"/>
        <v>1579953.29</v>
      </c>
      <c r="E105" s="9">
        <f t="shared" si="19"/>
        <v>52468.69</v>
      </c>
      <c r="F105" s="8">
        <f t="shared" si="20"/>
        <v>1370925.68</v>
      </c>
      <c r="G105" s="31"/>
      <c r="H105" s="18" t="s">
        <v>32</v>
      </c>
      <c r="I105" s="9">
        <v>315000</v>
      </c>
      <c r="J105" s="9"/>
      <c r="K105" s="9">
        <v>5162.98</v>
      </c>
      <c r="L105" s="9">
        <v>309837.02</v>
      </c>
      <c r="N105" s="19">
        <v>1264953.29</v>
      </c>
      <c r="O105" s="9"/>
      <c r="P105" s="9">
        <v>47305.71</v>
      </c>
      <c r="Q105" s="8">
        <v>1061088.66</v>
      </c>
    </row>
    <row r="106" spans="1:17" s="6" customFormat="1" ht="21.75">
      <c r="A106" s="88" t="s">
        <v>77</v>
      </c>
      <c r="B106" s="89"/>
      <c r="C106" s="13" t="s">
        <v>11</v>
      </c>
      <c r="D106" s="19">
        <f t="shared" si="18"/>
        <v>159813.09</v>
      </c>
      <c r="E106" s="9">
        <f t="shared" si="19"/>
        <v>42198.93</v>
      </c>
      <c r="F106" s="8">
        <f t="shared" si="20"/>
        <v>117614.16</v>
      </c>
      <c r="G106" s="31"/>
      <c r="H106" s="18" t="s">
        <v>77</v>
      </c>
      <c r="I106" s="9">
        <v>159813.09</v>
      </c>
      <c r="J106" s="9"/>
      <c r="K106" s="9">
        <v>42198.93</v>
      </c>
      <c r="L106" s="9">
        <v>117614.16</v>
      </c>
      <c r="N106" s="19"/>
      <c r="O106" s="9"/>
      <c r="P106" s="9"/>
      <c r="Q106" s="8"/>
    </row>
    <row r="107" spans="1:17" s="6" customFormat="1" ht="22.5" customHeight="1">
      <c r="A107" s="76" t="s">
        <v>21</v>
      </c>
      <c r="B107" s="76"/>
      <c r="C107" s="7" t="s">
        <v>22</v>
      </c>
      <c r="D107" s="19">
        <f t="shared" si="18"/>
        <v>12850.47</v>
      </c>
      <c r="E107" s="9">
        <f t="shared" si="19"/>
        <v>4805.34</v>
      </c>
      <c r="F107" s="8">
        <f t="shared" si="20"/>
        <v>5218.95</v>
      </c>
      <c r="G107" s="31"/>
      <c r="H107" s="18" t="s">
        <v>21</v>
      </c>
      <c r="I107" s="9">
        <v>12850.47</v>
      </c>
      <c r="J107" s="9"/>
      <c r="K107" s="9">
        <v>4805.34</v>
      </c>
      <c r="L107" s="9">
        <v>5218.95</v>
      </c>
      <c r="N107" s="19"/>
      <c r="O107" s="8"/>
      <c r="P107" s="9"/>
      <c r="Q107" s="8"/>
    </row>
    <row r="108" spans="1:17" s="6" customFormat="1" ht="21.75">
      <c r="A108" s="77" t="s">
        <v>23</v>
      </c>
      <c r="B108" s="78"/>
      <c r="C108" s="90"/>
      <c r="D108" s="69">
        <f>SUM(D96:D107)</f>
        <v>73162107.88000001</v>
      </c>
      <c r="E108" s="69">
        <f>SUM(E96:E107)</f>
        <v>6051995.26</v>
      </c>
      <c r="F108" s="69">
        <f>SUM(F96:F107)</f>
        <v>31494860.309999995</v>
      </c>
      <c r="G108" s="41"/>
      <c r="H108" s="47"/>
      <c r="I108" s="53">
        <f>SUM(I96:I107)</f>
        <v>28090052.13</v>
      </c>
      <c r="J108" s="53"/>
      <c r="K108" s="53">
        <f>SUM(K96:K107)</f>
        <v>3865247.8999999994</v>
      </c>
      <c r="L108" s="53">
        <f>SUM(L96:L107)</f>
        <v>22997464.139999997</v>
      </c>
      <c r="N108" s="45">
        <f>SUM(N96:N107)</f>
        <v>45072055.75000001</v>
      </c>
      <c r="O108" s="45">
        <f>SUM(O96:O107)</f>
        <v>0</v>
      </c>
      <c r="P108" s="45">
        <f>SUM(P96:P107)</f>
        <v>2186747.36</v>
      </c>
      <c r="Q108" s="45">
        <f>SUM(Q96:Q107)</f>
        <v>8497396.17</v>
      </c>
    </row>
    <row r="109" spans="1:17" s="6" customFormat="1" ht="21.75">
      <c r="A109" s="84" t="s">
        <v>54</v>
      </c>
      <c r="B109" s="85"/>
      <c r="C109" s="12" t="s">
        <v>55</v>
      </c>
      <c r="D109" s="9"/>
      <c r="E109" s="9"/>
      <c r="F109" s="9"/>
      <c r="G109" s="31"/>
      <c r="H109" s="43"/>
      <c r="I109" s="9"/>
      <c r="J109" s="9"/>
      <c r="K109" s="9"/>
      <c r="L109" s="9"/>
      <c r="N109" s="8"/>
      <c r="O109" s="8"/>
      <c r="P109" s="8"/>
      <c r="Q109" s="8"/>
    </row>
    <row r="110" spans="1:17" s="6" customFormat="1" ht="21.75">
      <c r="A110" s="76" t="s">
        <v>14</v>
      </c>
      <c r="B110" s="76"/>
      <c r="C110" s="7" t="s">
        <v>15</v>
      </c>
      <c r="D110" s="19">
        <f aca="true" t="shared" si="21" ref="D110:D121">SUM(I110,N110)</f>
        <v>5254700</v>
      </c>
      <c r="E110" s="9">
        <f aca="true" t="shared" si="22" ref="E110:E121">SUM(K110,P110)</f>
        <v>168463.25</v>
      </c>
      <c r="F110" s="8">
        <f aca="true" t="shared" si="23" ref="F110:F121">SUM(L110,Q110)</f>
        <v>320451.01</v>
      </c>
      <c r="G110" s="31"/>
      <c r="H110" s="18" t="s">
        <v>14</v>
      </c>
      <c r="I110" s="9">
        <v>0</v>
      </c>
      <c r="J110" s="9"/>
      <c r="K110" s="9">
        <v>0</v>
      </c>
      <c r="L110" s="9">
        <v>0</v>
      </c>
      <c r="N110" s="19">
        <v>5254700</v>
      </c>
      <c r="O110" s="9"/>
      <c r="P110" s="9">
        <v>168463.25</v>
      </c>
      <c r="Q110" s="8">
        <v>320451.01</v>
      </c>
    </row>
    <row r="111" spans="1:17" s="6" customFormat="1" ht="21.75">
      <c r="A111" s="76" t="s">
        <v>16</v>
      </c>
      <c r="B111" s="76"/>
      <c r="C111" s="7" t="s">
        <v>17</v>
      </c>
      <c r="D111" s="19">
        <f t="shared" si="21"/>
        <v>620032.7</v>
      </c>
      <c r="E111" s="9">
        <f t="shared" si="22"/>
        <v>26392.21</v>
      </c>
      <c r="F111" s="8">
        <f t="shared" si="23"/>
        <v>411606.23</v>
      </c>
      <c r="G111" s="30"/>
      <c r="H111" s="18" t="s">
        <v>16</v>
      </c>
      <c r="I111" s="9">
        <v>0</v>
      </c>
      <c r="J111" s="9"/>
      <c r="K111" s="9">
        <v>0</v>
      </c>
      <c r="L111" s="9">
        <v>0</v>
      </c>
      <c r="N111" s="19">
        <v>620032.7</v>
      </c>
      <c r="O111" s="9"/>
      <c r="P111" s="8">
        <v>26392.21</v>
      </c>
      <c r="Q111" s="9">
        <v>411606.23</v>
      </c>
    </row>
    <row r="112" spans="1:17" s="5" customFormat="1" ht="21.75">
      <c r="A112" s="76" t="s">
        <v>3</v>
      </c>
      <c r="B112" s="76"/>
      <c r="C112" s="7" t="s">
        <v>4</v>
      </c>
      <c r="D112" s="19">
        <f t="shared" si="21"/>
        <v>650643.6499999999</v>
      </c>
      <c r="E112" s="9">
        <f t="shared" si="22"/>
        <v>48857.09</v>
      </c>
      <c r="F112" s="8">
        <f t="shared" si="23"/>
        <v>289302.1</v>
      </c>
      <c r="G112" s="30"/>
      <c r="H112" s="18" t="s">
        <v>3</v>
      </c>
      <c r="I112" s="9">
        <v>100934.58</v>
      </c>
      <c r="J112" s="29"/>
      <c r="K112" s="9">
        <v>5495.89</v>
      </c>
      <c r="L112" s="9">
        <v>95438.69</v>
      </c>
      <c r="N112" s="19">
        <v>549709.07</v>
      </c>
      <c r="O112" s="9"/>
      <c r="P112" s="8">
        <v>43361.2</v>
      </c>
      <c r="Q112" s="29">
        <v>193863.41</v>
      </c>
    </row>
    <row r="113" spans="1:17" s="5" customFormat="1" ht="21.75">
      <c r="A113" s="76" t="s">
        <v>18</v>
      </c>
      <c r="B113" s="76"/>
      <c r="C113" s="7" t="s">
        <v>19</v>
      </c>
      <c r="D113" s="19">
        <f t="shared" si="21"/>
        <v>14844206.54</v>
      </c>
      <c r="E113" s="9">
        <f t="shared" si="22"/>
        <v>1387831.44</v>
      </c>
      <c r="F113" s="8">
        <f t="shared" si="23"/>
        <v>5485132.47</v>
      </c>
      <c r="G113" s="31"/>
      <c r="H113" s="18" t="s">
        <v>18</v>
      </c>
      <c r="I113" s="9">
        <v>0</v>
      </c>
      <c r="J113" s="9"/>
      <c r="K113" s="9">
        <v>0</v>
      </c>
      <c r="L113" s="9">
        <v>0</v>
      </c>
      <c r="N113" s="19">
        <v>14844206.54</v>
      </c>
      <c r="O113" s="9"/>
      <c r="P113" s="9">
        <v>1387831.44</v>
      </c>
      <c r="Q113" s="8">
        <v>5485132.47</v>
      </c>
    </row>
    <row r="114" spans="1:17" s="6" customFormat="1" ht="21.75">
      <c r="A114" s="76" t="s">
        <v>12</v>
      </c>
      <c r="B114" s="76"/>
      <c r="C114" s="7" t="s">
        <v>5</v>
      </c>
      <c r="D114" s="19">
        <f t="shared" si="21"/>
        <v>38468960.66</v>
      </c>
      <c r="E114" s="9">
        <f t="shared" si="22"/>
        <v>4088136.6399999997</v>
      </c>
      <c r="F114" s="8">
        <f t="shared" si="23"/>
        <v>22309268.229999997</v>
      </c>
      <c r="G114" s="30"/>
      <c r="H114" s="18" t="s">
        <v>12</v>
      </c>
      <c r="I114" s="9">
        <v>26600531.55</v>
      </c>
      <c r="J114" s="32"/>
      <c r="K114" s="32">
        <v>3699294.03</v>
      </c>
      <c r="L114" s="9">
        <v>21696553.24</v>
      </c>
      <c r="N114" s="19">
        <v>11868429.11</v>
      </c>
      <c r="O114" s="9"/>
      <c r="P114" s="8">
        <v>388842.61</v>
      </c>
      <c r="Q114" s="32">
        <v>612714.99</v>
      </c>
    </row>
    <row r="115" spans="1:17" s="6" customFormat="1" ht="21.75">
      <c r="A115" s="76" t="s">
        <v>6</v>
      </c>
      <c r="B115" s="76"/>
      <c r="C115" s="7" t="s">
        <v>7</v>
      </c>
      <c r="D115" s="19">
        <f t="shared" si="21"/>
        <v>348452.62</v>
      </c>
      <c r="E115" s="9">
        <f t="shared" si="22"/>
        <v>27137.25</v>
      </c>
      <c r="F115" s="8">
        <f t="shared" si="23"/>
        <v>60845.09999999999</v>
      </c>
      <c r="G115" s="31"/>
      <c r="H115" s="18" t="s">
        <v>6</v>
      </c>
      <c r="I115" s="9">
        <v>42056.07</v>
      </c>
      <c r="J115" s="9"/>
      <c r="K115" s="9">
        <v>3663.98</v>
      </c>
      <c r="L115" s="9">
        <v>38392.09</v>
      </c>
      <c r="N115" s="19">
        <v>306396.55</v>
      </c>
      <c r="O115" s="9"/>
      <c r="P115" s="9">
        <v>23473.27</v>
      </c>
      <c r="Q115" s="8">
        <v>22453.01</v>
      </c>
    </row>
    <row r="116" spans="1:17" s="6" customFormat="1" ht="21.75">
      <c r="A116" s="76" t="s">
        <v>8</v>
      </c>
      <c r="B116" s="76"/>
      <c r="C116" s="7" t="s">
        <v>9</v>
      </c>
      <c r="D116" s="19">
        <f t="shared" si="21"/>
        <v>643282.25</v>
      </c>
      <c r="E116" s="9">
        <f t="shared" si="22"/>
        <v>34603.32</v>
      </c>
      <c r="F116" s="8">
        <f t="shared" si="23"/>
        <v>278612.13</v>
      </c>
      <c r="G116" s="31"/>
      <c r="H116" s="18" t="s">
        <v>8</v>
      </c>
      <c r="I116" s="9">
        <v>315922.44</v>
      </c>
      <c r="J116" s="9"/>
      <c r="K116" s="9">
        <v>31062.62</v>
      </c>
      <c r="L116" s="9">
        <v>278604.13</v>
      </c>
      <c r="N116" s="19">
        <v>327359.81</v>
      </c>
      <c r="O116" s="9"/>
      <c r="P116" s="9">
        <v>3540.7</v>
      </c>
      <c r="Q116" s="8">
        <v>8</v>
      </c>
    </row>
    <row r="117" spans="1:17" s="6" customFormat="1" ht="21.75">
      <c r="A117" s="76" t="s">
        <v>10</v>
      </c>
      <c r="B117" s="76"/>
      <c r="C117" s="7" t="s">
        <v>11</v>
      </c>
      <c r="D117" s="19">
        <f t="shared" si="21"/>
        <v>50571.49</v>
      </c>
      <c r="E117" s="9">
        <f t="shared" si="22"/>
        <v>13699.36</v>
      </c>
      <c r="F117" s="8">
        <f t="shared" si="23"/>
        <v>21987.55</v>
      </c>
      <c r="G117" s="31"/>
      <c r="H117" s="18" t="s">
        <v>10</v>
      </c>
      <c r="I117" s="9">
        <v>41121.49</v>
      </c>
      <c r="J117" s="9"/>
      <c r="K117" s="9">
        <v>13699.36</v>
      </c>
      <c r="L117" s="9">
        <v>21986.55</v>
      </c>
      <c r="N117" s="19">
        <v>9450</v>
      </c>
      <c r="O117" s="9"/>
      <c r="P117" s="9">
        <v>0</v>
      </c>
      <c r="Q117" s="8">
        <v>1</v>
      </c>
    </row>
    <row r="118" spans="1:17" s="6" customFormat="1" ht="21.75">
      <c r="A118" s="76" t="s">
        <v>21</v>
      </c>
      <c r="B118" s="76"/>
      <c r="C118" s="13" t="s">
        <v>22</v>
      </c>
      <c r="D118" s="19">
        <f t="shared" si="21"/>
        <v>149532.71</v>
      </c>
      <c r="E118" s="9">
        <f t="shared" si="22"/>
        <v>0</v>
      </c>
      <c r="F118" s="8">
        <f t="shared" si="23"/>
        <v>1</v>
      </c>
      <c r="G118" s="31"/>
      <c r="H118" s="18" t="s">
        <v>21</v>
      </c>
      <c r="I118" s="9">
        <v>0</v>
      </c>
      <c r="J118" s="9"/>
      <c r="K118" s="9">
        <v>0</v>
      </c>
      <c r="L118" s="9">
        <v>0</v>
      </c>
      <c r="N118" s="19">
        <v>149532.71</v>
      </c>
      <c r="O118" s="9"/>
      <c r="P118" s="9">
        <v>0</v>
      </c>
      <c r="Q118" s="8">
        <v>1</v>
      </c>
    </row>
    <row r="119" spans="1:17" s="6" customFormat="1" ht="21.75">
      <c r="A119" s="88" t="s">
        <v>25</v>
      </c>
      <c r="B119" s="89"/>
      <c r="C119" s="13" t="s">
        <v>26</v>
      </c>
      <c r="D119" s="19">
        <f t="shared" si="21"/>
        <v>21495.33</v>
      </c>
      <c r="E119" s="9">
        <f t="shared" si="22"/>
        <v>1170.4</v>
      </c>
      <c r="F119" s="8">
        <f t="shared" si="23"/>
        <v>20324.93</v>
      </c>
      <c r="G119" s="31"/>
      <c r="H119" s="18" t="s">
        <v>25</v>
      </c>
      <c r="I119" s="9">
        <v>21495.33</v>
      </c>
      <c r="J119" s="9"/>
      <c r="K119" s="9">
        <v>1170.4</v>
      </c>
      <c r="L119" s="9">
        <v>20324.93</v>
      </c>
      <c r="N119" s="19">
        <v>0</v>
      </c>
      <c r="O119" s="9"/>
      <c r="P119" s="9">
        <v>0</v>
      </c>
      <c r="Q119" s="8">
        <v>0</v>
      </c>
    </row>
    <row r="120" spans="1:17" s="6" customFormat="1" ht="21.75">
      <c r="A120" s="76" t="s">
        <v>32</v>
      </c>
      <c r="B120" s="76"/>
      <c r="C120" s="13" t="s">
        <v>33</v>
      </c>
      <c r="D120" s="19">
        <f t="shared" si="21"/>
        <v>1096439.25</v>
      </c>
      <c r="E120" s="9">
        <f t="shared" si="22"/>
        <v>77061.93</v>
      </c>
      <c r="F120" s="8">
        <f t="shared" si="23"/>
        <v>885378.3500000001</v>
      </c>
      <c r="G120" s="31"/>
      <c r="H120" s="18" t="s">
        <v>32</v>
      </c>
      <c r="I120" s="9">
        <v>67000</v>
      </c>
      <c r="J120" s="9"/>
      <c r="K120" s="9">
        <v>5011.15</v>
      </c>
      <c r="L120" s="9">
        <v>59718.94</v>
      </c>
      <c r="N120" s="19">
        <v>1029439.25</v>
      </c>
      <c r="O120" s="9"/>
      <c r="P120" s="9">
        <v>72050.78</v>
      </c>
      <c r="Q120" s="8">
        <v>825659.41</v>
      </c>
    </row>
    <row r="121" spans="1:17" s="6" customFormat="1" ht="21.75">
      <c r="A121" s="76" t="s">
        <v>34</v>
      </c>
      <c r="B121" s="76"/>
      <c r="C121" s="13" t="s">
        <v>35</v>
      </c>
      <c r="D121" s="19">
        <f t="shared" si="21"/>
        <v>714000</v>
      </c>
      <c r="E121" s="9">
        <f t="shared" si="22"/>
        <v>16040.52</v>
      </c>
      <c r="F121" s="8">
        <f t="shared" si="23"/>
        <v>697959.48</v>
      </c>
      <c r="G121" s="31"/>
      <c r="H121" s="18" t="s">
        <v>34</v>
      </c>
      <c r="I121" s="9">
        <v>714000</v>
      </c>
      <c r="J121" s="9"/>
      <c r="K121" s="9">
        <v>16040.52</v>
      </c>
      <c r="L121" s="9">
        <v>697959.48</v>
      </c>
      <c r="N121" s="19">
        <v>0</v>
      </c>
      <c r="O121" s="9"/>
      <c r="P121" s="9">
        <v>0</v>
      </c>
      <c r="Q121" s="8">
        <v>0</v>
      </c>
    </row>
    <row r="122" spans="1:17" s="6" customFormat="1" ht="21.75">
      <c r="A122" s="77" t="s">
        <v>23</v>
      </c>
      <c r="B122" s="78"/>
      <c r="C122" s="90"/>
      <c r="D122" s="69">
        <f>SUM(D110:D121)</f>
        <v>62862317.199999996</v>
      </c>
      <c r="E122" s="69">
        <f>SUM(E110:E121)</f>
        <v>5889393.41</v>
      </c>
      <c r="F122" s="69">
        <f>SUM(F110:F121)</f>
        <v>30780868.58</v>
      </c>
      <c r="G122" s="41"/>
      <c r="H122" s="47"/>
      <c r="I122" s="53">
        <f>SUM(I110:I121)</f>
        <v>27903061.459999997</v>
      </c>
      <c r="J122" s="53"/>
      <c r="K122" s="53">
        <f>SUM(K110:K121)</f>
        <v>3775437.9499999997</v>
      </c>
      <c r="L122" s="53">
        <f>SUM(L110:L121)</f>
        <v>22908978.05</v>
      </c>
      <c r="N122" s="45">
        <f>SUM(N110:N121)</f>
        <v>34959255.74</v>
      </c>
      <c r="O122" s="45">
        <f>SUM(O110:O120)</f>
        <v>0</v>
      </c>
      <c r="P122" s="45">
        <f>SUM(P110:P121)</f>
        <v>2113955.46</v>
      </c>
      <c r="Q122" s="45">
        <f>SUM(Q110:Q121)</f>
        <v>7871890.53</v>
      </c>
    </row>
    <row r="123" spans="1:17" s="6" customFormat="1" ht="21.75">
      <c r="A123" s="84" t="s">
        <v>56</v>
      </c>
      <c r="B123" s="85"/>
      <c r="C123" s="12" t="s">
        <v>57</v>
      </c>
      <c r="D123" s="9"/>
      <c r="E123" s="9"/>
      <c r="F123" s="9"/>
      <c r="G123" s="31"/>
      <c r="H123" s="43"/>
      <c r="I123" s="32"/>
      <c r="J123" s="32"/>
      <c r="K123" s="9"/>
      <c r="L123" s="9"/>
      <c r="N123" s="14"/>
      <c r="O123" s="14"/>
      <c r="P123" s="14"/>
      <c r="Q123" s="8"/>
    </row>
    <row r="124" spans="1:17" s="6" customFormat="1" ht="21.75">
      <c r="A124" s="76" t="s">
        <v>14</v>
      </c>
      <c r="B124" s="76"/>
      <c r="C124" s="7" t="s">
        <v>15</v>
      </c>
      <c r="D124" s="19">
        <f aca="true" t="shared" si="24" ref="D124:D135">SUM(I124,N124)</f>
        <v>4933420.72</v>
      </c>
      <c r="E124" s="9">
        <f aca="true" t="shared" si="25" ref="E124:E135">SUM(K124,P124)</f>
        <v>184496.28</v>
      </c>
      <c r="F124" s="8">
        <f aca="true" t="shared" si="26" ref="F124:F135">SUM(L124,Q124)</f>
        <v>247179.56</v>
      </c>
      <c r="G124" s="31"/>
      <c r="H124" s="18" t="s">
        <v>14</v>
      </c>
      <c r="I124" s="9">
        <v>0</v>
      </c>
      <c r="J124" s="9"/>
      <c r="K124" s="9">
        <v>0</v>
      </c>
      <c r="L124" s="9">
        <v>0</v>
      </c>
      <c r="N124" s="19">
        <v>4933420.72</v>
      </c>
      <c r="O124" s="9"/>
      <c r="P124" s="9">
        <v>184496.28</v>
      </c>
      <c r="Q124" s="8">
        <v>247179.56</v>
      </c>
    </row>
    <row r="125" spans="1:17" s="6" customFormat="1" ht="21.75">
      <c r="A125" s="76" t="s">
        <v>16</v>
      </c>
      <c r="B125" s="76"/>
      <c r="C125" s="7" t="s">
        <v>17</v>
      </c>
      <c r="D125" s="19">
        <f t="shared" si="24"/>
        <v>2086655.59</v>
      </c>
      <c r="E125" s="9">
        <f t="shared" si="25"/>
        <v>60331.75</v>
      </c>
      <c r="F125" s="8">
        <f t="shared" si="26"/>
        <v>678295.96</v>
      </c>
      <c r="G125" s="31"/>
      <c r="H125" s="18" t="s">
        <v>16</v>
      </c>
      <c r="I125" s="9">
        <v>0</v>
      </c>
      <c r="J125" s="9"/>
      <c r="K125" s="9">
        <v>0</v>
      </c>
      <c r="L125" s="9">
        <v>0</v>
      </c>
      <c r="N125" s="19">
        <v>2086655.59</v>
      </c>
      <c r="O125" s="9"/>
      <c r="P125" s="9">
        <v>60331.75</v>
      </c>
      <c r="Q125" s="8">
        <v>678295.96</v>
      </c>
    </row>
    <row r="126" spans="1:17" s="6" customFormat="1" ht="21.75">
      <c r="A126" s="76" t="s">
        <v>3</v>
      </c>
      <c r="B126" s="76"/>
      <c r="C126" s="7" t="s">
        <v>4</v>
      </c>
      <c r="D126" s="19">
        <f t="shared" si="24"/>
        <v>704888.51</v>
      </c>
      <c r="E126" s="9">
        <f t="shared" si="25"/>
        <v>53244.74</v>
      </c>
      <c r="F126" s="8">
        <f t="shared" si="26"/>
        <v>290627.38</v>
      </c>
      <c r="G126" s="31"/>
      <c r="H126" s="18" t="s">
        <v>3</v>
      </c>
      <c r="I126" s="9">
        <v>72429.9</v>
      </c>
      <c r="J126" s="9"/>
      <c r="K126" s="9">
        <v>4193.97</v>
      </c>
      <c r="L126" s="9">
        <v>66969.44</v>
      </c>
      <c r="N126" s="19">
        <v>632458.61</v>
      </c>
      <c r="O126" s="9"/>
      <c r="P126" s="9">
        <v>49050.77</v>
      </c>
      <c r="Q126" s="8">
        <v>223657.94</v>
      </c>
    </row>
    <row r="127" spans="1:17" s="6" customFormat="1" ht="21.75">
      <c r="A127" s="76" t="s">
        <v>18</v>
      </c>
      <c r="B127" s="76"/>
      <c r="C127" s="7" t="s">
        <v>19</v>
      </c>
      <c r="D127" s="19">
        <f t="shared" si="24"/>
        <v>14843271.96</v>
      </c>
      <c r="E127" s="9">
        <f t="shared" si="25"/>
        <v>1387744.07</v>
      </c>
      <c r="F127" s="8">
        <f t="shared" si="26"/>
        <v>5488913.72</v>
      </c>
      <c r="G127" s="31"/>
      <c r="H127" s="18" t="s">
        <v>18</v>
      </c>
      <c r="I127" s="9">
        <v>0</v>
      </c>
      <c r="J127" s="9"/>
      <c r="K127" s="9">
        <v>0</v>
      </c>
      <c r="L127" s="9">
        <v>0</v>
      </c>
      <c r="N127" s="19">
        <v>14843271.96</v>
      </c>
      <c r="O127" s="9"/>
      <c r="P127" s="9">
        <v>1387744.07</v>
      </c>
      <c r="Q127" s="8">
        <v>5488913.72</v>
      </c>
    </row>
    <row r="128" spans="1:17" s="27" customFormat="1" ht="21.75">
      <c r="A128" s="76" t="s">
        <v>12</v>
      </c>
      <c r="B128" s="76"/>
      <c r="C128" s="7" t="s">
        <v>5</v>
      </c>
      <c r="D128" s="19">
        <f t="shared" si="24"/>
        <v>31736024.310000002</v>
      </c>
      <c r="E128" s="9">
        <f t="shared" si="25"/>
        <v>4082676.4899999998</v>
      </c>
      <c r="F128" s="8">
        <f t="shared" si="26"/>
        <v>22325814.07</v>
      </c>
      <c r="G128" s="31"/>
      <c r="H128" s="18" t="s">
        <v>12</v>
      </c>
      <c r="I128" s="9">
        <v>26616709.96</v>
      </c>
      <c r="J128" s="9"/>
      <c r="K128" s="9">
        <v>3696517.26</v>
      </c>
      <c r="L128" s="9">
        <v>21717052.64</v>
      </c>
      <c r="N128" s="19">
        <v>5119314.35</v>
      </c>
      <c r="O128" s="9"/>
      <c r="P128" s="9">
        <v>386159.23</v>
      </c>
      <c r="Q128" s="8">
        <v>608761.43</v>
      </c>
    </row>
    <row r="129" spans="1:17" s="5" customFormat="1" ht="21.75">
      <c r="A129" s="76" t="s">
        <v>6</v>
      </c>
      <c r="B129" s="76"/>
      <c r="C129" s="7" t="s">
        <v>7</v>
      </c>
      <c r="D129" s="19">
        <f t="shared" si="24"/>
        <v>362827.1</v>
      </c>
      <c r="E129" s="9">
        <f t="shared" si="25"/>
        <v>21222.21</v>
      </c>
      <c r="F129" s="8">
        <f t="shared" si="26"/>
        <v>137480.29</v>
      </c>
      <c r="G129" s="31"/>
      <c r="H129" s="18" t="s">
        <v>6</v>
      </c>
      <c r="I129" s="9">
        <v>122242.99</v>
      </c>
      <c r="J129" s="9"/>
      <c r="K129" s="9">
        <v>6334.93</v>
      </c>
      <c r="L129" s="9">
        <v>112713.71</v>
      </c>
      <c r="N129" s="19">
        <v>240584.11</v>
      </c>
      <c r="O129" s="9"/>
      <c r="P129" s="9">
        <v>14887.28</v>
      </c>
      <c r="Q129" s="8">
        <v>24766.58</v>
      </c>
    </row>
    <row r="130" spans="1:17" s="6" customFormat="1" ht="21.75">
      <c r="A130" s="75" t="s">
        <v>30</v>
      </c>
      <c r="B130" s="75"/>
      <c r="C130" s="63" t="s">
        <v>20</v>
      </c>
      <c r="D130" s="19">
        <f t="shared" si="24"/>
        <v>42056.07</v>
      </c>
      <c r="E130" s="9">
        <f t="shared" si="25"/>
        <v>6290.79</v>
      </c>
      <c r="F130" s="8">
        <f t="shared" si="26"/>
        <v>32938.69</v>
      </c>
      <c r="G130" s="31"/>
      <c r="H130" s="18" t="s">
        <v>30</v>
      </c>
      <c r="I130" s="9">
        <v>42056.07</v>
      </c>
      <c r="J130" s="9"/>
      <c r="K130" s="9">
        <v>6290.79</v>
      </c>
      <c r="L130" s="9">
        <v>32938.69</v>
      </c>
      <c r="N130" s="65">
        <v>0</v>
      </c>
      <c r="O130" s="67"/>
      <c r="P130" s="66">
        <v>0</v>
      </c>
      <c r="Q130" s="66">
        <v>0</v>
      </c>
    </row>
    <row r="131" spans="1:17" s="6" customFormat="1" ht="21.75">
      <c r="A131" s="76" t="s">
        <v>8</v>
      </c>
      <c r="B131" s="76"/>
      <c r="C131" s="7" t="s">
        <v>9</v>
      </c>
      <c r="D131" s="19">
        <f t="shared" si="24"/>
        <v>644950.47</v>
      </c>
      <c r="E131" s="9">
        <f t="shared" si="25"/>
        <v>29251.18</v>
      </c>
      <c r="F131" s="8">
        <f t="shared" si="26"/>
        <v>319659.65</v>
      </c>
      <c r="G131" s="31"/>
      <c r="H131" s="18" t="s">
        <v>8</v>
      </c>
      <c r="I131" s="9">
        <v>352024.3</v>
      </c>
      <c r="J131" s="9"/>
      <c r="K131" s="9">
        <v>29251.18</v>
      </c>
      <c r="L131" s="9">
        <v>319650.65</v>
      </c>
      <c r="N131" s="19">
        <v>292926.17</v>
      </c>
      <c r="O131" s="9"/>
      <c r="P131" s="9">
        <v>0</v>
      </c>
      <c r="Q131" s="8">
        <v>9</v>
      </c>
    </row>
    <row r="132" spans="1:17" s="6" customFormat="1" ht="21.75">
      <c r="A132" s="76" t="s">
        <v>10</v>
      </c>
      <c r="B132" s="76"/>
      <c r="C132" s="7" t="s">
        <v>11</v>
      </c>
      <c r="D132" s="19">
        <f t="shared" si="24"/>
        <v>8401.87</v>
      </c>
      <c r="E132" s="9">
        <f t="shared" si="25"/>
        <v>0</v>
      </c>
      <c r="F132" s="8">
        <f t="shared" si="26"/>
        <v>1</v>
      </c>
      <c r="G132" s="31"/>
      <c r="H132" s="18" t="s">
        <v>10</v>
      </c>
      <c r="I132" s="9">
        <v>0</v>
      </c>
      <c r="J132" s="9"/>
      <c r="K132" s="9">
        <v>0</v>
      </c>
      <c r="L132" s="9">
        <v>0</v>
      </c>
      <c r="N132" s="19">
        <v>8401.87</v>
      </c>
      <c r="O132" s="9"/>
      <c r="P132" s="9">
        <v>0</v>
      </c>
      <c r="Q132" s="8">
        <v>1</v>
      </c>
    </row>
    <row r="133" spans="1:17" s="6" customFormat="1" ht="21.75">
      <c r="A133" s="88" t="s">
        <v>21</v>
      </c>
      <c r="B133" s="89"/>
      <c r="C133" s="13" t="s">
        <v>22</v>
      </c>
      <c r="D133" s="19">
        <f t="shared" si="24"/>
        <v>27523.36</v>
      </c>
      <c r="E133" s="9">
        <f t="shared" si="25"/>
        <v>3958.7</v>
      </c>
      <c r="F133" s="8">
        <f t="shared" si="26"/>
        <v>23564.66</v>
      </c>
      <c r="G133" s="31"/>
      <c r="H133" s="18" t="s">
        <v>21</v>
      </c>
      <c r="I133" s="9">
        <v>27523.36</v>
      </c>
      <c r="J133" s="9"/>
      <c r="K133" s="9">
        <v>3958.7</v>
      </c>
      <c r="L133" s="9">
        <v>23564.66</v>
      </c>
      <c r="N133" s="19">
        <v>0</v>
      </c>
      <c r="O133" s="9"/>
      <c r="P133" s="9">
        <v>0</v>
      </c>
      <c r="Q133" s="8">
        <v>0</v>
      </c>
    </row>
    <row r="134" spans="1:17" s="6" customFormat="1" ht="21.75">
      <c r="A134" s="88" t="s">
        <v>25</v>
      </c>
      <c r="B134" s="89"/>
      <c r="C134" s="13" t="s">
        <v>26</v>
      </c>
      <c r="D134" s="19">
        <f t="shared" si="24"/>
        <v>21300</v>
      </c>
      <c r="E134" s="9">
        <f t="shared" si="25"/>
        <v>7.29</v>
      </c>
      <c r="F134" s="8">
        <f t="shared" si="26"/>
        <v>21292.71</v>
      </c>
      <c r="G134" s="31"/>
      <c r="H134" s="18" t="s">
        <v>25</v>
      </c>
      <c r="I134" s="9">
        <v>21300</v>
      </c>
      <c r="J134" s="9"/>
      <c r="K134" s="9">
        <v>7.29</v>
      </c>
      <c r="L134" s="9">
        <v>21292.71</v>
      </c>
      <c r="N134" s="19">
        <v>0</v>
      </c>
      <c r="O134" s="9"/>
      <c r="P134" s="9">
        <v>0</v>
      </c>
      <c r="Q134" s="8">
        <v>0</v>
      </c>
    </row>
    <row r="135" spans="1:17" s="6" customFormat="1" ht="21.75">
      <c r="A135" s="76" t="s">
        <v>32</v>
      </c>
      <c r="B135" s="76"/>
      <c r="C135" s="13" t="s">
        <v>33</v>
      </c>
      <c r="D135" s="19">
        <f t="shared" si="24"/>
        <v>865414.1599999999</v>
      </c>
      <c r="E135" s="9">
        <f t="shared" si="25"/>
        <v>32364.01</v>
      </c>
      <c r="F135" s="8">
        <f t="shared" si="26"/>
        <v>761989.31</v>
      </c>
      <c r="G135" s="31"/>
      <c r="H135" s="18" t="s">
        <v>32</v>
      </c>
      <c r="I135" s="9">
        <v>154199.21</v>
      </c>
      <c r="J135" s="9"/>
      <c r="K135" s="9">
        <v>5766.57</v>
      </c>
      <c r="L135" s="9">
        <v>148200.92</v>
      </c>
      <c r="N135" s="19">
        <v>711214.95</v>
      </c>
      <c r="O135" s="9"/>
      <c r="P135" s="9">
        <v>26597.44</v>
      </c>
      <c r="Q135" s="8">
        <v>613788.39</v>
      </c>
    </row>
    <row r="136" spans="1:17" s="6" customFormat="1" ht="21.75">
      <c r="A136" s="77" t="s">
        <v>23</v>
      </c>
      <c r="B136" s="78"/>
      <c r="C136" s="90"/>
      <c r="D136" s="69">
        <f>SUM(D124:D135)</f>
        <v>56276734.12</v>
      </c>
      <c r="E136" s="69">
        <f>SUM(E124:E135)</f>
        <v>5861587.51</v>
      </c>
      <c r="F136" s="69">
        <f>SUM(F124:F135)</f>
        <v>30327756.999999996</v>
      </c>
      <c r="G136" s="41"/>
      <c r="H136" s="47"/>
      <c r="I136" s="53">
        <f>SUM(I124:I135)</f>
        <v>27408485.79</v>
      </c>
      <c r="J136" s="53"/>
      <c r="K136" s="53">
        <f>SUM(K124:K135)</f>
        <v>3752320.6900000004</v>
      </c>
      <c r="L136" s="53">
        <f>SUM(L124:L135)</f>
        <v>22442383.420000006</v>
      </c>
      <c r="N136" s="45">
        <f>SUM(N124:N135)</f>
        <v>28868248.330000006</v>
      </c>
      <c r="O136" s="45">
        <f>SUM(O124:O135)</f>
        <v>0</v>
      </c>
      <c r="P136" s="45">
        <f>SUM(P124:P135)</f>
        <v>2109266.8200000003</v>
      </c>
      <c r="Q136" s="45">
        <f>SUM(Q124:Q135)</f>
        <v>7885373.579999999</v>
      </c>
    </row>
    <row r="137" spans="1:17" s="72" customFormat="1" ht="21.75">
      <c r="A137" s="84" t="s">
        <v>58</v>
      </c>
      <c r="B137" s="85"/>
      <c r="C137" s="12" t="s">
        <v>59</v>
      </c>
      <c r="D137" s="9"/>
      <c r="E137" s="9"/>
      <c r="F137" s="9"/>
      <c r="G137" s="31"/>
      <c r="H137" s="43"/>
      <c r="I137" s="9"/>
      <c r="J137" s="9"/>
      <c r="K137" s="9"/>
      <c r="L137" s="9"/>
      <c r="M137" s="6"/>
      <c r="N137" s="8"/>
      <c r="O137" s="8"/>
      <c r="P137" s="8"/>
      <c r="Q137" s="8"/>
    </row>
    <row r="138" spans="1:17" s="72" customFormat="1" ht="21.75">
      <c r="A138" s="76" t="s">
        <v>14</v>
      </c>
      <c r="B138" s="76"/>
      <c r="C138" s="7" t="s">
        <v>15</v>
      </c>
      <c r="D138" s="19">
        <f aca="true" t="shared" si="27" ref="D138:D150">SUM(I138,N138)</f>
        <v>5416247</v>
      </c>
      <c r="E138" s="9">
        <f aca="true" t="shared" si="28" ref="E138:E150">SUM(K138,P138)</f>
        <v>202552.7</v>
      </c>
      <c r="F138" s="8">
        <f aca="true" t="shared" si="29" ref="F138:F150">SUM(L138,Q138)</f>
        <v>519615.15</v>
      </c>
      <c r="G138" s="31"/>
      <c r="H138" s="18" t="s">
        <v>14</v>
      </c>
      <c r="I138" s="9">
        <v>0</v>
      </c>
      <c r="J138" s="9">
        <v>0</v>
      </c>
      <c r="K138" s="9">
        <v>0</v>
      </c>
      <c r="L138" s="9">
        <v>0</v>
      </c>
      <c r="M138" s="6"/>
      <c r="N138" s="19">
        <v>5416247</v>
      </c>
      <c r="O138" s="9"/>
      <c r="P138" s="9">
        <v>202552.7</v>
      </c>
      <c r="Q138" s="8">
        <v>519615.15</v>
      </c>
    </row>
    <row r="139" spans="1:17" s="73" customFormat="1" ht="21.75">
      <c r="A139" s="76" t="s">
        <v>16</v>
      </c>
      <c r="B139" s="76"/>
      <c r="C139" s="7" t="s">
        <v>17</v>
      </c>
      <c r="D139" s="19">
        <f t="shared" si="27"/>
        <v>1383838.74</v>
      </c>
      <c r="E139" s="9">
        <f t="shared" si="28"/>
        <v>3625.04</v>
      </c>
      <c r="F139" s="8">
        <f t="shared" si="29"/>
        <v>654061.42</v>
      </c>
      <c r="G139" s="31"/>
      <c r="H139" s="18" t="s">
        <v>16</v>
      </c>
      <c r="I139" s="9">
        <v>657803.74</v>
      </c>
      <c r="J139" s="9"/>
      <c r="K139" s="9">
        <v>3625.04</v>
      </c>
      <c r="L139" s="9">
        <v>654058.42</v>
      </c>
      <c r="M139" s="5"/>
      <c r="N139" s="19">
        <v>726035</v>
      </c>
      <c r="O139" s="9"/>
      <c r="P139" s="9">
        <v>0</v>
      </c>
      <c r="Q139" s="8">
        <v>3</v>
      </c>
    </row>
    <row r="140" spans="1:17" s="73" customFormat="1" ht="21.75">
      <c r="A140" s="76" t="s">
        <v>27</v>
      </c>
      <c r="B140" s="76"/>
      <c r="C140" s="7" t="s">
        <v>28</v>
      </c>
      <c r="D140" s="19">
        <f t="shared" si="27"/>
        <v>0</v>
      </c>
      <c r="E140" s="9">
        <f t="shared" si="28"/>
        <v>0</v>
      </c>
      <c r="F140" s="8">
        <f t="shared" si="29"/>
        <v>0</v>
      </c>
      <c r="G140" s="31"/>
      <c r="H140" s="18" t="s">
        <v>27</v>
      </c>
      <c r="I140" s="9">
        <v>0</v>
      </c>
      <c r="J140" s="9">
        <v>0</v>
      </c>
      <c r="K140" s="9">
        <v>0</v>
      </c>
      <c r="L140" s="9">
        <v>0</v>
      </c>
      <c r="M140" s="5"/>
      <c r="N140" s="19">
        <v>0</v>
      </c>
      <c r="O140" s="9"/>
      <c r="P140" s="9">
        <v>0</v>
      </c>
      <c r="Q140" s="9">
        <v>0</v>
      </c>
    </row>
    <row r="141" spans="1:17" s="72" customFormat="1" ht="21.75">
      <c r="A141" s="76" t="s">
        <v>3</v>
      </c>
      <c r="B141" s="76"/>
      <c r="C141" s="7" t="s">
        <v>4</v>
      </c>
      <c r="D141" s="19">
        <f t="shared" si="27"/>
        <v>939026.85</v>
      </c>
      <c r="E141" s="9">
        <f t="shared" si="28"/>
        <v>84085.87</v>
      </c>
      <c r="F141" s="8">
        <f t="shared" si="29"/>
        <v>396324.75</v>
      </c>
      <c r="G141" s="31"/>
      <c r="H141" s="18" t="s">
        <v>3</v>
      </c>
      <c r="I141" s="9">
        <v>26168.22</v>
      </c>
      <c r="J141" s="9"/>
      <c r="K141" s="9">
        <v>1801.22</v>
      </c>
      <c r="L141" s="9">
        <v>24367</v>
      </c>
      <c r="M141" s="6"/>
      <c r="N141" s="9">
        <v>912858.63</v>
      </c>
      <c r="O141" s="9"/>
      <c r="P141" s="9">
        <v>82284.65</v>
      </c>
      <c r="Q141" s="9">
        <v>371957.75</v>
      </c>
    </row>
    <row r="142" spans="1:17" s="72" customFormat="1" ht="21.75">
      <c r="A142" s="76" t="s">
        <v>18</v>
      </c>
      <c r="B142" s="76"/>
      <c r="C142" s="7" t="s">
        <v>19</v>
      </c>
      <c r="D142" s="19">
        <f t="shared" si="27"/>
        <v>14804300</v>
      </c>
      <c r="E142" s="9">
        <f t="shared" si="28"/>
        <v>1384100.56</v>
      </c>
      <c r="F142" s="8">
        <f t="shared" si="29"/>
        <v>5471989.71</v>
      </c>
      <c r="G142" s="31"/>
      <c r="H142" s="18" t="s">
        <v>18</v>
      </c>
      <c r="I142" s="9">
        <v>0</v>
      </c>
      <c r="J142" s="9">
        <v>0</v>
      </c>
      <c r="K142" s="9">
        <v>0</v>
      </c>
      <c r="L142" s="9">
        <v>0</v>
      </c>
      <c r="M142" s="6"/>
      <c r="N142" s="19">
        <v>14804300</v>
      </c>
      <c r="O142" s="9"/>
      <c r="P142" s="9">
        <v>1384100.56</v>
      </c>
      <c r="Q142" s="8">
        <v>5471989.71</v>
      </c>
    </row>
    <row r="143" spans="1:17" s="72" customFormat="1" ht="21.75">
      <c r="A143" s="76" t="s">
        <v>12</v>
      </c>
      <c r="B143" s="76"/>
      <c r="C143" s="7" t="s">
        <v>5</v>
      </c>
      <c r="D143" s="19">
        <f t="shared" si="27"/>
        <v>45781975.37</v>
      </c>
      <c r="E143" s="9">
        <f t="shared" si="28"/>
        <v>5880294.74</v>
      </c>
      <c r="F143" s="8">
        <f t="shared" si="29"/>
        <v>32524011.47</v>
      </c>
      <c r="G143" s="31"/>
      <c r="H143" s="18" t="s">
        <v>12</v>
      </c>
      <c r="I143" s="9">
        <v>39464334.23</v>
      </c>
      <c r="J143" s="9"/>
      <c r="K143" s="9">
        <v>5568073.15</v>
      </c>
      <c r="L143" s="9">
        <v>32086915.72</v>
      </c>
      <c r="M143" s="6"/>
      <c r="N143" s="19">
        <v>6317641.14</v>
      </c>
      <c r="O143" s="9"/>
      <c r="P143" s="9">
        <v>312221.59</v>
      </c>
      <c r="Q143" s="8">
        <v>437095.75</v>
      </c>
    </row>
    <row r="144" spans="1:17" s="72" customFormat="1" ht="21.75">
      <c r="A144" s="76" t="s">
        <v>6</v>
      </c>
      <c r="B144" s="76"/>
      <c r="C144" s="7" t="s">
        <v>7</v>
      </c>
      <c r="D144" s="19">
        <f t="shared" si="27"/>
        <v>466051.4</v>
      </c>
      <c r="E144" s="9">
        <f t="shared" si="28"/>
        <v>16777.29</v>
      </c>
      <c r="F144" s="8">
        <f t="shared" si="29"/>
        <v>137613.4</v>
      </c>
      <c r="G144" s="31"/>
      <c r="H144" s="18" t="s">
        <v>6</v>
      </c>
      <c r="I144" s="9">
        <v>123738.32</v>
      </c>
      <c r="J144" s="9"/>
      <c r="K144" s="9">
        <v>8460.73</v>
      </c>
      <c r="L144" s="9">
        <v>113607.66</v>
      </c>
      <c r="M144" s="6"/>
      <c r="N144" s="19">
        <v>342313.08</v>
      </c>
      <c r="O144" s="9"/>
      <c r="P144" s="9">
        <v>8316.56</v>
      </c>
      <c r="Q144" s="8">
        <v>24005.74</v>
      </c>
    </row>
    <row r="145" spans="1:17" s="72" customFormat="1" ht="21.75">
      <c r="A145" s="76" t="s">
        <v>24</v>
      </c>
      <c r="B145" s="76"/>
      <c r="C145" s="7" t="s">
        <v>13</v>
      </c>
      <c r="D145" s="19">
        <f>SUM(I145,N145)</f>
        <v>11214.96</v>
      </c>
      <c r="E145" s="9">
        <f>SUM(K145,P145)</f>
        <v>2396.41</v>
      </c>
      <c r="F145" s="8">
        <f t="shared" si="29"/>
        <v>1</v>
      </c>
      <c r="G145" s="31"/>
      <c r="H145" s="18" t="s">
        <v>24</v>
      </c>
      <c r="I145" s="9">
        <v>0</v>
      </c>
      <c r="J145" s="9">
        <v>0</v>
      </c>
      <c r="K145" s="9">
        <v>0</v>
      </c>
      <c r="L145" s="9">
        <v>0</v>
      </c>
      <c r="M145" s="6"/>
      <c r="N145" s="19">
        <v>11214.96</v>
      </c>
      <c r="O145" s="9"/>
      <c r="P145" s="9">
        <v>2396.41</v>
      </c>
      <c r="Q145" s="8">
        <v>1</v>
      </c>
    </row>
    <row r="146" spans="1:17" s="73" customFormat="1" ht="21.75">
      <c r="A146" s="76" t="s">
        <v>30</v>
      </c>
      <c r="B146" s="76"/>
      <c r="C146" s="7" t="s">
        <v>20</v>
      </c>
      <c r="D146" s="19">
        <f t="shared" si="27"/>
        <v>13551.4</v>
      </c>
      <c r="E146" s="9">
        <f t="shared" si="28"/>
        <v>2027</v>
      </c>
      <c r="F146" s="8">
        <f t="shared" si="29"/>
        <v>7262.52</v>
      </c>
      <c r="G146" s="31"/>
      <c r="H146" s="18" t="s">
        <v>30</v>
      </c>
      <c r="I146" s="9">
        <v>0</v>
      </c>
      <c r="J146" s="9">
        <v>0</v>
      </c>
      <c r="K146" s="9">
        <v>0</v>
      </c>
      <c r="L146" s="9">
        <v>0</v>
      </c>
      <c r="M146" s="5"/>
      <c r="N146" s="19">
        <v>13551.4</v>
      </c>
      <c r="O146" s="9"/>
      <c r="P146" s="9">
        <v>2027</v>
      </c>
      <c r="Q146" s="8">
        <v>7262.52</v>
      </c>
    </row>
    <row r="147" spans="1:17" s="73" customFormat="1" ht="21.75">
      <c r="A147" s="76" t="s">
        <v>8</v>
      </c>
      <c r="B147" s="76"/>
      <c r="C147" s="7" t="s">
        <v>9</v>
      </c>
      <c r="D147" s="19">
        <f t="shared" si="27"/>
        <v>640928.97</v>
      </c>
      <c r="E147" s="9">
        <f t="shared" si="28"/>
        <v>34721.14</v>
      </c>
      <c r="F147" s="8">
        <f t="shared" si="29"/>
        <v>320342</v>
      </c>
      <c r="G147" s="31"/>
      <c r="H147" s="18" t="s">
        <v>8</v>
      </c>
      <c r="I147" s="9">
        <v>346896.26</v>
      </c>
      <c r="J147" s="9"/>
      <c r="K147" s="9">
        <v>27498.95</v>
      </c>
      <c r="L147" s="9">
        <v>314511.05</v>
      </c>
      <c r="M147" s="5"/>
      <c r="N147" s="74">
        <v>294032.71</v>
      </c>
      <c r="O147" s="9"/>
      <c r="P147" s="9">
        <v>7222.19</v>
      </c>
      <c r="Q147" s="8">
        <v>5830.95</v>
      </c>
    </row>
    <row r="148" spans="1:17" s="72" customFormat="1" ht="21.75">
      <c r="A148" s="76" t="s">
        <v>10</v>
      </c>
      <c r="B148" s="76"/>
      <c r="C148" s="7" t="s">
        <v>11</v>
      </c>
      <c r="D148" s="19">
        <f t="shared" si="27"/>
        <v>55411.22</v>
      </c>
      <c r="E148" s="9">
        <f t="shared" si="28"/>
        <v>6996.379999999999</v>
      </c>
      <c r="F148" s="8">
        <f t="shared" si="29"/>
        <v>19002.55</v>
      </c>
      <c r="G148" s="31"/>
      <c r="H148" s="18" t="s">
        <v>10</v>
      </c>
      <c r="I148" s="9">
        <v>23271.03</v>
      </c>
      <c r="J148" s="9"/>
      <c r="K148" s="9">
        <v>4271.48</v>
      </c>
      <c r="L148" s="9">
        <v>18999.55</v>
      </c>
      <c r="M148" s="6"/>
      <c r="N148" s="19">
        <v>32140.19</v>
      </c>
      <c r="O148" s="9"/>
      <c r="P148" s="9">
        <v>2724.9</v>
      </c>
      <c r="Q148" s="8">
        <v>3</v>
      </c>
    </row>
    <row r="149" spans="1:17" s="72" customFormat="1" ht="21.75">
      <c r="A149" s="88" t="s">
        <v>25</v>
      </c>
      <c r="B149" s="89"/>
      <c r="C149" s="13" t="s">
        <v>26</v>
      </c>
      <c r="D149" s="19">
        <f t="shared" si="27"/>
        <v>21495.33</v>
      </c>
      <c r="E149" s="9">
        <f t="shared" si="28"/>
        <v>765.54</v>
      </c>
      <c r="F149" s="8">
        <f t="shared" si="29"/>
        <v>20729.79</v>
      </c>
      <c r="G149" s="31"/>
      <c r="H149" s="18" t="s">
        <v>25</v>
      </c>
      <c r="I149" s="9">
        <v>21495.33</v>
      </c>
      <c r="J149" s="9"/>
      <c r="K149" s="9">
        <v>765.54</v>
      </c>
      <c r="L149" s="9">
        <v>20729.79</v>
      </c>
      <c r="M149" s="6"/>
      <c r="N149" s="19">
        <v>0</v>
      </c>
      <c r="O149" s="9"/>
      <c r="P149" s="9">
        <v>0</v>
      </c>
      <c r="Q149" s="8">
        <v>0</v>
      </c>
    </row>
    <row r="150" spans="1:17" s="72" customFormat="1" ht="21.75">
      <c r="A150" s="76" t="s">
        <v>32</v>
      </c>
      <c r="B150" s="76"/>
      <c r="C150" s="13" t="s">
        <v>33</v>
      </c>
      <c r="D150" s="19">
        <f t="shared" si="27"/>
        <v>2653474.78</v>
      </c>
      <c r="E150" s="9">
        <f t="shared" si="28"/>
        <v>189503.83</v>
      </c>
      <c r="F150" s="8">
        <f t="shared" si="29"/>
        <v>2109694.52</v>
      </c>
      <c r="G150" s="31"/>
      <c r="H150" s="18" t="s">
        <v>32</v>
      </c>
      <c r="I150" s="9">
        <v>0</v>
      </c>
      <c r="J150" s="9"/>
      <c r="K150" s="9">
        <v>0</v>
      </c>
      <c r="L150" s="9">
        <v>0</v>
      </c>
      <c r="M150" s="6"/>
      <c r="N150" s="19">
        <v>2653474.78</v>
      </c>
      <c r="O150" s="9"/>
      <c r="P150" s="9">
        <v>189503.83</v>
      </c>
      <c r="Q150" s="8">
        <v>2109694.52</v>
      </c>
    </row>
    <row r="151" spans="1:17" s="72" customFormat="1" ht="21.75">
      <c r="A151" s="77" t="s">
        <v>23</v>
      </c>
      <c r="B151" s="78"/>
      <c r="C151" s="90"/>
      <c r="D151" s="69">
        <f>SUM(D138:D150)</f>
        <v>72187516.02</v>
      </c>
      <c r="E151" s="69">
        <f>SUM(E138:E150)</f>
        <v>7807846.5</v>
      </c>
      <c r="F151" s="69">
        <f>SUM(F138:F150)</f>
        <v>42180648.28</v>
      </c>
      <c r="G151" s="41"/>
      <c r="H151" s="47"/>
      <c r="I151" s="53">
        <f>SUM(I138:I150)</f>
        <v>40663707.129999995</v>
      </c>
      <c r="J151" s="53"/>
      <c r="K151" s="53">
        <f>SUM(K138:K150)</f>
        <v>5614496.110000001</v>
      </c>
      <c r="L151" s="53">
        <f>SUM(L138:L150)</f>
        <v>33233189.19</v>
      </c>
      <c r="M151" s="6"/>
      <c r="N151" s="45">
        <f>SUM(N138:N150)</f>
        <v>31523808.89</v>
      </c>
      <c r="O151" s="45">
        <f>SUM(O138:O150)</f>
        <v>0</v>
      </c>
      <c r="P151" s="45">
        <f>SUM(P138:P150)</f>
        <v>2193350.39</v>
      </c>
      <c r="Q151" s="45">
        <f>SUM(Q138:Q150)</f>
        <v>8947459.09</v>
      </c>
    </row>
    <row r="152" spans="1:17" s="6" customFormat="1" ht="21.75">
      <c r="A152" s="84" t="s">
        <v>60</v>
      </c>
      <c r="B152" s="85"/>
      <c r="C152" s="12" t="s">
        <v>61</v>
      </c>
      <c r="D152" s="9"/>
      <c r="E152" s="9"/>
      <c r="F152" s="9"/>
      <c r="G152" s="31"/>
      <c r="H152" s="44"/>
      <c r="I152" s="9"/>
      <c r="J152" s="9"/>
      <c r="K152" s="9"/>
      <c r="L152" s="9"/>
      <c r="N152" s="8"/>
      <c r="O152" s="8"/>
      <c r="P152" s="8"/>
      <c r="Q152" s="8"/>
    </row>
    <row r="153" spans="1:17" s="6" customFormat="1" ht="21.75">
      <c r="A153" s="76" t="s">
        <v>14</v>
      </c>
      <c r="B153" s="76"/>
      <c r="C153" s="7" t="s">
        <v>15</v>
      </c>
      <c r="D153" s="19">
        <f aca="true" t="shared" si="30" ref="D153:D166">SUM(I153,N153)</f>
        <v>3085248</v>
      </c>
      <c r="E153" s="9">
        <f aca="true" t="shared" si="31" ref="E153:E166">SUM(K153,P153)</f>
        <v>42081.11</v>
      </c>
      <c r="F153" s="8">
        <f aca="true" t="shared" si="32" ref="F153:F166">SUM(L153,Q153)</f>
        <v>135394.3</v>
      </c>
      <c r="G153" s="31"/>
      <c r="H153" s="18" t="s">
        <v>14</v>
      </c>
      <c r="I153" s="9">
        <v>0</v>
      </c>
      <c r="J153" s="9"/>
      <c r="K153" s="9">
        <v>0</v>
      </c>
      <c r="L153" s="9">
        <v>0</v>
      </c>
      <c r="N153" s="19">
        <v>3085248</v>
      </c>
      <c r="O153" s="9"/>
      <c r="P153" s="9">
        <v>42081.11</v>
      </c>
      <c r="Q153" s="8">
        <v>135394.3</v>
      </c>
    </row>
    <row r="154" spans="1:17" s="6" customFormat="1" ht="21.75">
      <c r="A154" s="76" t="s">
        <v>16</v>
      </c>
      <c r="B154" s="76"/>
      <c r="C154" s="7" t="s">
        <v>17</v>
      </c>
      <c r="D154" s="19">
        <f t="shared" si="30"/>
        <v>1324204.67</v>
      </c>
      <c r="E154" s="9">
        <f t="shared" si="31"/>
        <v>33035.91</v>
      </c>
      <c r="F154" s="8">
        <f t="shared" si="32"/>
        <v>540513.73</v>
      </c>
      <c r="G154" s="31"/>
      <c r="H154" s="18" t="s">
        <v>16</v>
      </c>
      <c r="I154" s="9">
        <v>0</v>
      </c>
      <c r="J154" s="9"/>
      <c r="K154" s="9">
        <v>0</v>
      </c>
      <c r="L154" s="9">
        <v>0</v>
      </c>
      <c r="N154" s="19">
        <v>1324204.67</v>
      </c>
      <c r="O154" s="9"/>
      <c r="P154" s="9">
        <v>33035.91</v>
      </c>
      <c r="Q154" s="8">
        <v>540513.73</v>
      </c>
    </row>
    <row r="155" spans="1:17" s="6" customFormat="1" ht="21.75">
      <c r="A155" s="76" t="s">
        <v>3</v>
      </c>
      <c r="B155" s="76"/>
      <c r="C155" s="7" t="s">
        <v>4</v>
      </c>
      <c r="D155" s="19">
        <f t="shared" si="30"/>
        <v>622923.14</v>
      </c>
      <c r="E155" s="9">
        <f t="shared" si="31"/>
        <v>52172.83</v>
      </c>
      <c r="F155" s="8">
        <f t="shared" si="32"/>
        <v>284305.28</v>
      </c>
      <c r="G155" s="31"/>
      <c r="H155" s="18" t="s">
        <v>3</v>
      </c>
      <c r="I155" s="9">
        <v>128766.35</v>
      </c>
      <c r="J155" s="9"/>
      <c r="K155" s="9">
        <v>10546.64</v>
      </c>
      <c r="L155" s="9">
        <v>113119.57</v>
      </c>
      <c r="N155" s="19">
        <v>494156.79</v>
      </c>
      <c r="O155" s="9"/>
      <c r="P155" s="9">
        <v>41626.19</v>
      </c>
      <c r="Q155" s="8">
        <v>171185.71</v>
      </c>
    </row>
    <row r="156" spans="1:17" s="6" customFormat="1" ht="21.75">
      <c r="A156" s="76" t="s">
        <v>18</v>
      </c>
      <c r="B156" s="76"/>
      <c r="C156" s="7" t="s">
        <v>19</v>
      </c>
      <c r="D156" s="19">
        <f t="shared" si="30"/>
        <v>1095700.93</v>
      </c>
      <c r="E156" s="9">
        <f t="shared" si="31"/>
        <v>102440.34</v>
      </c>
      <c r="F156" s="8">
        <f t="shared" si="32"/>
        <v>666187.9</v>
      </c>
      <c r="G156" s="31"/>
      <c r="H156" s="18" t="s">
        <v>18</v>
      </c>
      <c r="I156" s="9">
        <v>0</v>
      </c>
      <c r="J156" s="9"/>
      <c r="K156" s="9">
        <v>0</v>
      </c>
      <c r="L156" s="9">
        <v>0</v>
      </c>
      <c r="N156" s="19">
        <v>1095700.93</v>
      </c>
      <c r="O156" s="9"/>
      <c r="P156" s="9">
        <v>102440.34</v>
      </c>
      <c r="Q156" s="8">
        <v>666187.9</v>
      </c>
    </row>
    <row r="157" spans="1:17" s="6" customFormat="1" ht="21.75">
      <c r="A157" s="76" t="s">
        <v>12</v>
      </c>
      <c r="B157" s="76"/>
      <c r="C157" s="7" t="s">
        <v>5</v>
      </c>
      <c r="D157" s="19">
        <f t="shared" si="30"/>
        <v>13749447.93</v>
      </c>
      <c r="E157" s="9">
        <f t="shared" si="31"/>
        <v>330408.62</v>
      </c>
      <c r="F157" s="8">
        <f t="shared" si="32"/>
        <v>3135008.04</v>
      </c>
      <c r="G157" s="31"/>
      <c r="H157" s="18" t="s">
        <v>12</v>
      </c>
      <c r="I157" s="9">
        <v>2783871.08</v>
      </c>
      <c r="J157" s="9"/>
      <c r="K157" s="9">
        <v>84797.66</v>
      </c>
      <c r="L157" s="9">
        <v>2690458.8</v>
      </c>
      <c r="N157" s="19">
        <v>10965576.85</v>
      </c>
      <c r="O157" s="9"/>
      <c r="P157" s="9">
        <v>245610.96</v>
      </c>
      <c r="Q157" s="8">
        <v>444549.24</v>
      </c>
    </row>
    <row r="158" spans="1:17" s="6" customFormat="1" ht="21.75">
      <c r="A158" s="76" t="s">
        <v>6</v>
      </c>
      <c r="B158" s="76"/>
      <c r="C158" s="7" t="s">
        <v>7</v>
      </c>
      <c r="D158" s="19">
        <f t="shared" si="30"/>
        <v>328263.65</v>
      </c>
      <c r="E158" s="9">
        <f t="shared" si="31"/>
        <v>22736.66</v>
      </c>
      <c r="F158" s="8">
        <f t="shared" si="32"/>
        <v>90867.24</v>
      </c>
      <c r="G158" s="31"/>
      <c r="H158" s="18" t="s">
        <v>6</v>
      </c>
      <c r="I158" s="9">
        <v>68637.85</v>
      </c>
      <c r="J158" s="9"/>
      <c r="K158" s="9">
        <v>5894.94</v>
      </c>
      <c r="L158" s="9">
        <v>61711.73</v>
      </c>
      <c r="N158" s="19">
        <v>259625.8</v>
      </c>
      <c r="O158" s="9"/>
      <c r="P158" s="9">
        <v>16841.72</v>
      </c>
      <c r="Q158" s="8">
        <v>29155.51</v>
      </c>
    </row>
    <row r="159" spans="1:17" s="6" customFormat="1" ht="21.75">
      <c r="A159" s="76" t="s">
        <v>24</v>
      </c>
      <c r="B159" s="76"/>
      <c r="C159" s="7" t="s">
        <v>13</v>
      </c>
      <c r="D159" s="19">
        <f t="shared" si="30"/>
        <v>6448.6</v>
      </c>
      <c r="E159" s="9">
        <f t="shared" si="31"/>
        <v>0</v>
      </c>
      <c r="F159" s="8">
        <f t="shared" si="32"/>
        <v>1</v>
      </c>
      <c r="G159" s="31"/>
      <c r="H159" s="18" t="s">
        <v>24</v>
      </c>
      <c r="I159" s="9">
        <v>0</v>
      </c>
      <c r="J159" s="9"/>
      <c r="K159" s="9">
        <v>0</v>
      </c>
      <c r="L159" s="9">
        <v>0</v>
      </c>
      <c r="N159" s="19">
        <v>6448.6</v>
      </c>
      <c r="O159" s="9"/>
      <c r="P159" s="9">
        <v>0</v>
      </c>
      <c r="Q159" s="8">
        <v>1</v>
      </c>
    </row>
    <row r="160" spans="1:17" s="6" customFormat="1" ht="21.75">
      <c r="A160" s="76" t="s">
        <v>30</v>
      </c>
      <c r="B160" s="76"/>
      <c r="C160" s="7" t="s">
        <v>20</v>
      </c>
      <c r="D160" s="19">
        <f t="shared" si="30"/>
        <v>11962.62</v>
      </c>
      <c r="E160" s="9">
        <f t="shared" si="31"/>
        <v>0</v>
      </c>
      <c r="F160" s="8">
        <f t="shared" si="32"/>
        <v>1</v>
      </c>
      <c r="G160" s="31"/>
      <c r="H160" s="18" t="s">
        <v>30</v>
      </c>
      <c r="I160" s="9">
        <v>0</v>
      </c>
      <c r="J160" s="9"/>
      <c r="K160" s="9">
        <v>0</v>
      </c>
      <c r="L160" s="9">
        <v>0</v>
      </c>
      <c r="N160" s="19">
        <v>11962.62</v>
      </c>
      <c r="O160" s="9"/>
      <c r="P160" s="9">
        <v>0</v>
      </c>
      <c r="Q160" s="8">
        <v>1</v>
      </c>
    </row>
    <row r="161" spans="1:17" s="6" customFormat="1" ht="21.75">
      <c r="A161" s="18" t="s">
        <v>8</v>
      </c>
      <c r="B161" s="18"/>
      <c r="C161" s="7" t="s">
        <v>9</v>
      </c>
      <c r="D161" s="19">
        <f t="shared" si="30"/>
        <v>520293</v>
      </c>
      <c r="E161" s="9">
        <f t="shared" si="31"/>
        <v>30165.05</v>
      </c>
      <c r="F161" s="8">
        <f t="shared" si="32"/>
        <v>248622.51</v>
      </c>
      <c r="G161" s="31"/>
      <c r="H161" s="18" t="s">
        <v>8</v>
      </c>
      <c r="I161" s="9">
        <v>269350</v>
      </c>
      <c r="J161" s="9"/>
      <c r="K161" s="9">
        <v>22387.46</v>
      </c>
      <c r="L161" s="9">
        <v>244510.91</v>
      </c>
      <c r="N161" s="19">
        <v>250943</v>
      </c>
      <c r="O161" s="9"/>
      <c r="P161" s="9">
        <v>7777.59</v>
      </c>
      <c r="Q161" s="8">
        <v>4111.6</v>
      </c>
    </row>
    <row r="162" spans="1:17" s="5" customFormat="1" ht="21.75">
      <c r="A162" s="76" t="s">
        <v>10</v>
      </c>
      <c r="B162" s="76"/>
      <c r="C162" s="7" t="s">
        <v>11</v>
      </c>
      <c r="D162" s="19">
        <f t="shared" si="30"/>
        <v>12990.65</v>
      </c>
      <c r="E162" s="9">
        <f t="shared" si="31"/>
        <v>0</v>
      </c>
      <c r="F162" s="8">
        <f t="shared" si="32"/>
        <v>1</v>
      </c>
      <c r="G162" s="31"/>
      <c r="H162" s="18" t="s">
        <v>10</v>
      </c>
      <c r="I162" s="9">
        <v>0</v>
      </c>
      <c r="J162" s="9"/>
      <c r="K162" s="9">
        <v>0</v>
      </c>
      <c r="L162" s="9">
        <v>0</v>
      </c>
      <c r="N162" s="19">
        <v>12990.65</v>
      </c>
      <c r="O162" s="9"/>
      <c r="P162" s="9">
        <v>0</v>
      </c>
      <c r="Q162" s="8">
        <v>1</v>
      </c>
    </row>
    <row r="163" spans="1:17" s="5" customFormat="1" ht="21.75">
      <c r="A163" s="18" t="s">
        <v>21</v>
      </c>
      <c r="B163" s="18"/>
      <c r="C163" s="7" t="s">
        <v>22</v>
      </c>
      <c r="D163" s="19">
        <f t="shared" si="30"/>
        <v>157908.51</v>
      </c>
      <c r="E163" s="9">
        <f t="shared" si="31"/>
        <v>0</v>
      </c>
      <c r="F163" s="8">
        <f t="shared" si="32"/>
        <v>2</v>
      </c>
      <c r="G163" s="31"/>
      <c r="H163" s="18" t="s">
        <v>21</v>
      </c>
      <c r="I163" s="9">
        <v>0</v>
      </c>
      <c r="J163" s="9"/>
      <c r="K163" s="9">
        <v>0</v>
      </c>
      <c r="L163" s="9">
        <v>0</v>
      </c>
      <c r="N163" s="19">
        <v>157908.51</v>
      </c>
      <c r="O163" s="9"/>
      <c r="P163" s="9">
        <v>0</v>
      </c>
      <c r="Q163" s="8">
        <v>2</v>
      </c>
    </row>
    <row r="164" spans="1:17" s="6" customFormat="1" ht="21.75">
      <c r="A164" s="76" t="s">
        <v>32</v>
      </c>
      <c r="B164" s="76"/>
      <c r="C164" s="13" t="s">
        <v>33</v>
      </c>
      <c r="D164" s="19">
        <f t="shared" si="30"/>
        <v>653255.14</v>
      </c>
      <c r="E164" s="9">
        <f t="shared" si="31"/>
        <v>33125.82</v>
      </c>
      <c r="F164" s="8">
        <f t="shared" si="32"/>
        <v>539263.03</v>
      </c>
      <c r="G164" s="31"/>
      <c r="H164" s="18" t="s">
        <v>32</v>
      </c>
      <c r="I164" s="9">
        <v>0</v>
      </c>
      <c r="J164" s="9"/>
      <c r="K164" s="9">
        <v>0</v>
      </c>
      <c r="L164" s="9">
        <v>0</v>
      </c>
      <c r="N164" s="19">
        <v>653255.14</v>
      </c>
      <c r="O164" s="9"/>
      <c r="P164" s="9">
        <v>33125.82</v>
      </c>
      <c r="Q164" s="8">
        <v>539263.03</v>
      </c>
    </row>
    <row r="165" spans="1:17" s="6" customFormat="1" ht="21.75">
      <c r="A165" s="88" t="s">
        <v>25</v>
      </c>
      <c r="B165" s="89"/>
      <c r="C165" s="13" t="s">
        <v>26</v>
      </c>
      <c r="D165" s="19">
        <f t="shared" si="30"/>
        <v>31882.24</v>
      </c>
      <c r="E165" s="9">
        <f t="shared" si="31"/>
        <v>960.78</v>
      </c>
      <c r="F165" s="8">
        <f t="shared" si="32"/>
        <v>30921.46</v>
      </c>
      <c r="G165" s="31"/>
      <c r="H165" s="18" t="s">
        <v>25</v>
      </c>
      <c r="I165" s="9">
        <v>31882.24</v>
      </c>
      <c r="J165" s="9"/>
      <c r="K165" s="9">
        <v>960.78</v>
      </c>
      <c r="L165" s="9">
        <v>30921.46</v>
      </c>
      <c r="N165" s="19">
        <v>0</v>
      </c>
      <c r="O165" s="9"/>
      <c r="P165" s="9">
        <v>0</v>
      </c>
      <c r="Q165" s="8">
        <v>0</v>
      </c>
    </row>
    <row r="166" spans="1:17" s="5" customFormat="1" ht="21.75">
      <c r="A166" s="75" t="s">
        <v>68</v>
      </c>
      <c r="B166" s="75"/>
      <c r="C166" s="63" t="s">
        <v>69</v>
      </c>
      <c r="D166" s="19">
        <f t="shared" si="30"/>
        <v>169813.08</v>
      </c>
      <c r="E166" s="9">
        <f t="shared" si="31"/>
        <v>63503.17</v>
      </c>
      <c r="F166" s="8">
        <f t="shared" si="32"/>
        <v>72673.25</v>
      </c>
      <c r="G166" s="31"/>
      <c r="H166" s="18" t="s">
        <v>68</v>
      </c>
      <c r="I166" s="9">
        <v>169813.08</v>
      </c>
      <c r="J166" s="9"/>
      <c r="K166" s="9">
        <v>63503.17</v>
      </c>
      <c r="L166" s="9">
        <v>72673.25</v>
      </c>
      <c r="N166" s="19">
        <v>0</v>
      </c>
      <c r="O166" s="67"/>
      <c r="P166" s="9">
        <v>0</v>
      </c>
      <c r="Q166" s="9">
        <v>0</v>
      </c>
    </row>
    <row r="167" spans="1:17" s="6" customFormat="1" ht="21.75">
      <c r="A167" s="77" t="s">
        <v>23</v>
      </c>
      <c r="B167" s="78"/>
      <c r="C167" s="90"/>
      <c r="D167" s="69">
        <f>SUM(D153:D166)</f>
        <v>21770342.159999996</v>
      </c>
      <c r="E167" s="69">
        <f>SUM(E153:E166)</f>
        <v>710630.2900000002</v>
      </c>
      <c r="F167" s="69">
        <f>SUM(F153:F166)</f>
        <v>5743761.74</v>
      </c>
      <c r="G167" s="41"/>
      <c r="H167" s="47"/>
      <c r="I167" s="53">
        <f>SUM(I153:I166)</f>
        <v>3452320.6000000006</v>
      </c>
      <c r="J167" s="53"/>
      <c r="K167" s="53">
        <f>SUM(K153:K166)</f>
        <v>188090.65000000002</v>
      </c>
      <c r="L167" s="53">
        <f>SUM(L153:L166)</f>
        <v>3213395.7199999997</v>
      </c>
      <c r="N167" s="45">
        <f>SUM(N153:N166)</f>
        <v>18318021.560000002</v>
      </c>
      <c r="O167" s="45">
        <f>SUM(O153:O166)</f>
        <v>0</v>
      </c>
      <c r="P167" s="45">
        <f>SUM(P153:P166)</f>
        <v>522539.64</v>
      </c>
      <c r="Q167" s="45">
        <f>SUM(Q153:Q166)</f>
        <v>2530366.0200000005</v>
      </c>
    </row>
    <row r="168" spans="1:17" s="6" customFormat="1" ht="21.75">
      <c r="A168" s="84" t="s">
        <v>62</v>
      </c>
      <c r="B168" s="85"/>
      <c r="C168" s="12" t="s">
        <v>63</v>
      </c>
      <c r="D168" s="9"/>
      <c r="E168" s="9"/>
      <c r="F168" s="9"/>
      <c r="G168" s="31"/>
      <c r="H168" s="43"/>
      <c r="I168" s="32"/>
      <c r="J168" s="32"/>
      <c r="K168" s="9"/>
      <c r="L168" s="9"/>
      <c r="N168" s="14"/>
      <c r="O168" s="14"/>
      <c r="P168" s="14"/>
      <c r="Q168" s="8"/>
    </row>
    <row r="169" spans="1:17" s="6" customFormat="1" ht="21.75">
      <c r="A169" s="76" t="s">
        <v>14</v>
      </c>
      <c r="B169" s="76"/>
      <c r="C169" s="7" t="s">
        <v>15</v>
      </c>
      <c r="D169" s="19">
        <f aca="true" t="shared" si="33" ref="D169:D182">SUM(I169,N169)</f>
        <v>2595000</v>
      </c>
      <c r="E169" s="9">
        <f aca="true" t="shared" si="34" ref="E169:E182">SUM(K169,P169)</f>
        <v>0</v>
      </c>
      <c r="F169" s="8">
        <f aca="true" t="shared" si="35" ref="F169:F182">SUM(L169,Q169)</f>
        <v>5</v>
      </c>
      <c r="G169" s="31"/>
      <c r="H169" s="18" t="s">
        <v>14</v>
      </c>
      <c r="I169" s="9">
        <v>0</v>
      </c>
      <c r="J169" s="9"/>
      <c r="K169" s="9">
        <v>0</v>
      </c>
      <c r="L169" s="9">
        <v>0</v>
      </c>
      <c r="N169" s="19">
        <v>2595000</v>
      </c>
      <c r="O169" s="9"/>
      <c r="P169" s="9">
        <v>0</v>
      </c>
      <c r="Q169" s="8">
        <v>5</v>
      </c>
    </row>
    <row r="170" spans="1:17" s="6" customFormat="1" ht="21.75">
      <c r="A170" s="76" t="s">
        <v>16</v>
      </c>
      <c r="B170" s="76"/>
      <c r="C170" s="7" t="s">
        <v>17</v>
      </c>
      <c r="D170" s="19">
        <f t="shared" si="33"/>
        <v>2323103.75</v>
      </c>
      <c r="E170" s="9">
        <f t="shared" si="34"/>
        <v>55766.149999999994</v>
      </c>
      <c r="F170" s="8">
        <f t="shared" si="35"/>
        <v>1393184.42</v>
      </c>
      <c r="G170" s="31"/>
      <c r="H170" s="18" t="s">
        <v>16</v>
      </c>
      <c r="I170" s="9">
        <v>1044149.55</v>
      </c>
      <c r="J170" s="9"/>
      <c r="K170" s="9">
        <v>30375.55</v>
      </c>
      <c r="L170" s="9">
        <v>1013596.87</v>
      </c>
      <c r="N170" s="19">
        <v>1278954.2</v>
      </c>
      <c r="O170" s="9"/>
      <c r="P170" s="9">
        <v>25390.6</v>
      </c>
      <c r="Q170" s="8">
        <v>379587.55</v>
      </c>
    </row>
    <row r="171" spans="1:17" s="6" customFormat="1" ht="21.75">
      <c r="A171" s="76" t="s">
        <v>3</v>
      </c>
      <c r="B171" s="76"/>
      <c r="C171" s="7" t="s">
        <v>4</v>
      </c>
      <c r="D171" s="19">
        <f t="shared" si="33"/>
        <v>626921.21</v>
      </c>
      <c r="E171" s="9">
        <f t="shared" si="34"/>
        <v>48440</v>
      </c>
      <c r="F171" s="8">
        <f t="shared" si="35"/>
        <v>310356.28</v>
      </c>
      <c r="G171" s="31"/>
      <c r="H171" s="18" t="s">
        <v>3</v>
      </c>
      <c r="I171" s="9">
        <v>144205.6</v>
      </c>
      <c r="J171" s="9"/>
      <c r="K171" s="9">
        <v>8536.98</v>
      </c>
      <c r="L171" s="9">
        <v>134325.69</v>
      </c>
      <c r="N171" s="19">
        <v>482715.61</v>
      </c>
      <c r="O171" s="9"/>
      <c r="P171" s="9">
        <v>39903.02</v>
      </c>
      <c r="Q171" s="8">
        <v>176030.59</v>
      </c>
    </row>
    <row r="172" spans="1:17" s="6" customFormat="1" ht="21.75">
      <c r="A172" s="76" t="s">
        <v>18</v>
      </c>
      <c r="B172" s="76"/>
      <c r="C172" s="7" t="s">
        <v>19</v>
      </c>
      <c r="D172" s="19">
        <f t="shared" si="33"/>
        <v>1153271.03</v>
      </c>
      <c r="E172" s="9">
        <f t="shared" si="34"/>
        <v>107822.75</v>
      </c>
      <c r="F172" s="8">
        <f t="shared" si="35"/>
        <v>844500.8</v>
      </c>
      <c r="G172" s="31"/>
      <c r="H172" s="18" t="s">
        <v>18</v>
      </c>
      <c r="I172" s="9">
        <v>0</v>
      </c>
      <c r="J172" s="9"/>
      <c r="K172" s="9">
        <v>0</v>
      </c>
      <c r="L172" s="9">
        <v>0</v>
      </c>
      <c r="N172" s="19">
        <v>1153271.03</v>
      </c>
      <c r="O172" s="9"/>
      <c r="P172" s="9">
        <v>107822.75</v>
      </c>
      <c r="Q172" s="8">
        <v>844500.8</v>
      </c>
    </row>
    <row r="173" spans="1:17" s="6" customFormat="1" ht="21.75">
      <c r="A173" s="76" t="s">
        <v>12</v>
      </c>
      <c r="B173" s="76"/>
      <c r="C173" s="7" t="s">
        <v>5</v>
      </c>
      <c r="D173" s="19">
        <f t="shared" si="33"/>
        <v>11198148.22</v>
      </c>
      <c r="E173" s="9">
        <f t="shared" si="34"/>
        <v>362109</v>
      </c>
      <c r="F173" s="8">
        <f t="shared" si="35"/>
        <v>3228193.72</v>
      </c>
      <c r="G173" s="31"/>
      <c r="H173" s="18" t="s">
        <v>12</v>
      </c>
      <c r="I173" s="9">
        <v>2851838.65</v>
      </c>
      <c r="J173" s="9"/>
      <c r="K173" s="9">
        <v>95574.53</v>
      </c>
      <c r="L173" s="9">
        <v>2743619.87</v>
      </c>
      <c r="N173" s="19">
        <v>8346309.57</v>
      </c>
      <c r="O173" s="9"/>
      <c r="P173" s="9">
        <v>266534.47</v>
      </c>
      <c r="Q173" s="8">
        <v>484573.85</v>
      </c>
    </row>
    <row r="174" spans="1:17" s="6" customFormat="1" ht="21.75">
      <c r="A174" s="76" t="s">
        <v>6</v>
      </c>
      <c r="B174" s="76"/>
      <c r="C174" s="7" t="s">
        <v>7</v>
      </c>
      <c r="D174" s="19">
        <f t="shared" si="33"/>
        <v>339901.89</v>
      </c>
      <c r="E174" s="9">
        <f t="shared" si="34"/>
        <v>41812.7</v>
      </c>
      <c r="F174" s="8">
        <f t="shared" si="35"/>
        <v>85942.67</v>
      </c>
      <c r="G174" s="31"/>
      <c r="H174" s="18" t="s">
        <v>6</v>
      </c>
      <c r="I174" s="9">
        <v>11121.5</v>
      </c>
      <c r="J174" s="9"/>
      <c r="K174" s="9">
        <v>1017.61</v>
      </c>
      <c r="L174" s="9">
        <v>10103.89</v>
      </c>
      <c r="N174" s="19">
        <v>328780.39</v>
      </c>
      <c r="O174" s="9"/>
      <c r="P174" s="9">
        <v>40795.09</v>
      </c>
      <c r="Q174" s="8">
        <v>75838.78</v>
      </c>
    </row>
    <row r="175" spans="1:17" s="6" customFormat="1" ht="21.75">
      <c r="A175" s="76" t="s">
        <v>24</v>
      </c>
      <c r="B175" s="76"/>
      <c r="C175" s="7" t="s">
        <v>13</v>
      </c>
      <c r="D175" s="19">
        <f t="shared" si="33"/>
        <v>46482.24</v>
      </c>
      <c r="E175" s="9">
        <f t="shared" si="34"/>
        <v>880.09</v>
      </c>
      <c r="F175" s="8">
        <f t="shared" si="35"/>
        <v>2</v>
      </c>
      <c r="G175" s="31"/>
      <c r="H175" s="18" t="s">
        <v>24</v>
      </c>
      <c r="I175" s="9">
        <v>0</v>
      </c>
      <c r="J175" s="9"/>
      <c r="K175" s="9">
        <v>0</v>
      </c>
      <c r="L175" s="9">
        <v>0</v>
      </c>
      <c r="N175" s="9">
        <v>46482.24</v>
      </c>
      <c r="O175" s="8"/>
      <c r="P175" s="25">
        <v>880.09</v>
      </c>
      <c r="Q175" s="8">
        <v>2</v>
      </c>
    </row>
    <row r="176" spans="1:17" s="6" customFormat="1" ht="21.75">
      <c r="A176" s="76" t="s">
        <v>30</v>
      </c>
      <c r="B176" s="76"/>
      <c r="C176" s="7" t="s">
        <v>20</v>
      </c>
      <c r="D176" s="19">
        <f t="shared" si="33"/>
        <v>13551.4</v>
      </c>
      <c r="E176" s="9">
        <f t="shared" si="34"/>
        <v>2027</v>
      </c>
      <c r="F176" s="8">
        <f t="shared" si="35"/>
        <v>6512.61</v>
      </c>
      <c r="G176" s="31"/>
      <c r="H176" s="18" t="s">
        <v>30</v>
      </c>
      <c r="I176" s="9">
        <v>0</v>
      </c>
      <c r="J176" s="9"/>
      <c r="K176" s="9">
        <v>0</v>
      </c>
      <c r="L176" s="9">
        <v>0</v>
      </c>
      <c r="N176" s="19">
        <v>13551.4</v>
      </c>
      <c r="O176" s="9"/>
      <c r="P176" s="9">
        <v>2027</v>
      </c>
      <c r="Q176" s="8">
        <v>6512.61</v>
      </c>
    </row>
    <row r="177" spans="1:17" s="6" customFormat="1" ht="21.75">
      <c r="A177" s="76" t="s">
        <v>8</v>
      </c>
      <c r="B177" s="76"/>
      <c r="C177" s="7" t="s">
        <v>9</v>
      </c>
      <c r="D177" s="19">
        <f t="shared" si="33"/>
        <v>653898.13</v>
      </c>
      <c r="E177" s="9">
        <f t="shared" si="34"/>
        <v>44228.94</v>
      </c>
      <c r="F177" s="8">
        <f t="shared" si="35"/>
        <v>297828.73</v>
      </c>
      <c r="G177" s="31"/>
      <c r="H177" s="18" t="s">
        <v>8</v>
      </c>
      <c r="I177" s="9">
        <v>337417.76</v>
      </c>
      <c r="J177" s="9"/>
      <c r="K177" s="9">
        <v>36424.32</v>
      </c>
      <c r="L177" s="9">
        <v>293900.98</v>
      </c>
      <c r="N177" s="19">
        <v>316480.37</v>
      </c>
      <c r="O177" s="9"/>
      <c r="P177" s="9">
        <v>7804.62</v>
      </c>
      <c r="Q177" s="8">
        <v>3927.75</v>
      </c>
    </row>
    <row r="178" spans="1:17" s="5" customFormat="1" ht="21.75">
      <c r="A178" s="75" t="s">
        <v>25</v>
      </c>
      <c r="B178" s="75"/>
      <c r="C178" s="63" t="s">
        <v>26</v>
      </c>
      <c r="D178" s="19">
        <f t="shared" si="33"/>
        <v>27009.34</v>
      </c>
      <c r="E178" s="9">
        <f t="shared" si="34"/>
        <v>2053.48</v>
      </c>
      <c r="F178" s="8">
        <f t="shared" si="35"/>
        <v>24367</v>
      </c>
      <c r="G178" s="31"/>
      <c r="H178" s="18" t="s">
        <v>25</v>
      </c>
      <c r="I178" s="9">
        <v>27009.34</v>
      </c>
      <c r="J178" s="9"/>
      <c r="K178" s="9">
        <v>2053.48</v>
      </c>
      <c r="L178" s="9">
        <v>24367</v>
      </c>
      <c r="N178" s="65">
        <v>0</v>
      </c>
      <c r="O178" s="67"/>
      <c r="P178" s="66">
        <v>0</v>
      </c>
      <c r="Q178" s="67">
        <v>0</v>
      </c>
    </row>
    <row r="179" spans="1:17" s="5" customFormat="1" ht="21.75">
      <c r="A179" s="75" t="s">
        <v>68</v>
      </c>
      <c r="B179" s="75"/>
      <c r="C179" s="63" t="s">
        <v>69</v>
      </c>
      <c r="D179" s="19">
        <f t="shared" si="33"/>
        <v>122585.05</v>
      </c>
      <c r="E179" s="9">
        <f t="shared" si="34"/>
        <v>1343.34</v>
      </c>
      <c r="F179" s="8">
        <f t="shared" si="35"/>
        <v>121241.71</v>
      </c>
      <c r="G179" s="31"/>
      <c r="H179" s="18" t="s">
        <v>68</v>
      </c>
      <c r="I179" s="9">
        <v>122585.05</v>
      </c>
      <c r="J179" s="9"/>
      <c r="K179" s="9">
        <v>1343.34</v>
      </c>
      <c r="L179" s="9">
        <v>121241.71</v>
      </c>
      <c r="N179" s="19">
        <v>0</v>
      </c>
      <c r="O179" s="67"/>
      <c r="P179" s="9">
        <v>0</v>
      </c>
      <c r="Q179" s="9">
        <v>0</v>
      </c>
    </row>
    <row r="180" spans="1:17" s="5" customFormat="1" ht="21.75">
      <c r="A180" s="76" t="s">
        <v>10</v>
      </c>
      <c r="B180" s="76"/>
      <c r="C180" s="7" t="s">
        <v>11</v>
      </c>
      <c r="D180" s="19">
        <f t="shared" si="33"/>
        <v>244850.47</v>
      </c>
      <c r="E180" s="9">
        <f t="shared" si="34"/>
        <v>0</v>
      </c>
      <c r="F180" s="8">
        <f t="shared" si="35"/>
        <v>3</v>
      </c>
      <c r="G180" s="31"/>
      <c r="H180" s="18" t="s">
        <v>10</v>
      </c>
      <c r="I180" s="9">
        <v>0</v>
      </c>
      <c r="J180" s="9"/>
      <c r="K180" s="9">
        <v>0</v>
      </c>
      <c r="L180" s="9">
        <v>0</v>
      </c>
      <c r="N180" s="19">
        <v>244850.47</v>
      </c>
      <c r="O180" s="8"/>
      <c r="P180" s="9">
        <v>0</v>
      </c>
      <c r="Q180" s="8">
        <v>3</v>
      </c>
    </row>
    <row r="181" spans="1:17" s="6" customFormat="1" ht="21.75">
      <c r="A181" s="88" t="s">
        <v>21</v>
      </c>
      <c r="B181" s="89"/>
      <c r="C181" s="7" t="s">
        <v>22</v>
      </c>
      <c r="D181" s="19">
        <f t="shared" si="33"/>
        <v>10000</v>
      </c>
      <c r="E181" s="9">
        <f t="shared" si="34"/>
        <v>0</v>
      </c>
      <c r="F181" s="8">
        <f t="shared" si="35"/>
        <v>1</v>
      </c>
      <c r="G181" s="31"/>
      <c r="H181" s="18" t="s">
        <v>21</v>
      </c>
      <c r="I181" s="9">
        <v>0</v>
      </c>
      <c r="J181" s="9"/>
      <c r="K181" s="9">
        <v>0</v>
      </c>
      <c r="L181" s="9">
        <v>0</v>
      </c>
      <c r="N181" s="19">
        <v>10000</v>
      </c>
      <c r="O181" s="9"/>
      <c r="P181" s="9">
        <v>0</v>
      </c>
      <c r="Q181" s="8">
        <v>1</v>
      </c>
    </row>
    <row r="182" spans="1:17" s="6" customFormat="1" ht="21.75">
      <c r="A182" s="88" t="s">
        <v>32</v>
      </c>
      <c r="B182" s="89"/>
      <c r="C182" s="13" t="s">
        <v>33</v>
      </c>
      <c r="D182" s="19">
        <f t="shared" si="33"/>
        <v>1791599.49</v>
      </c>
      <c r="E182" s="9">
        <f t="shared" si="34"/>
        <v>60662.13</v>
      </c>
      <c r="F182" s="8">
        <f t="shared" si="35"/>
        <v>1587421.7400000002</v>
      </c>
      <c r="G182" s="31"/>
      <c r="H182" s="18" t="s">
        <v>32</v>
      </c>
      <c r="I182" s="9">
        <v>285337.81</v>
      </c>
      <c r="J182" s="9"/>
      <c r="K182" s="9">
        <v>4332.17</v>
      </c>
      <c r="L182" s="9">
        <v>281005.64</v>
      </c>
      <c r="N182" s="19">
        <v>1506261.68</v>
      </c>
      <c r="O182" s="9"/>
      <c r="P182" s="9">
        <v>56329.96</v>
      </c>
      <c r="Q182" s="8">
        <v>1306416.1</v>
      </c>
    </row>
    <row r="183" spans="1:17" s="6" customFormat="1" ht="21.75">
      <c r="A183" s="77" t="s">
        <v>23</v>
      </c>
      <c r="B183" s="78"/>
      <c r="C183" s="90"/>
      <c r="D183" s="69">
        <f>SUM(D169:D182)</f>
        <v>21146322.219999995</v>
      </c>
      <c r="E183" s="69">
        <f>SUM(E169:E182)</f>
        <v>727145.5799999998</v>
      </c>
      <c r="F183" s="69">
        <f>SUM(F169:F182)</f>
        <v>7899560.680000001</v>
      </c>
      <c r="G183" s="41"/>
      <c r="H183" s="47"/>
      <c r="I183" s="53">
        <f>SUM(I169:I182)</f>
        <v>4823665.259999999</v>
      </c>
      <c r="J183" s="53"/>
      <c r="K183" s="53">
        <f>SUM(K169:K182)</f>
        <v>179657.98</v>
      </c>
      <c r="L183" s="53">
        <f>SUM(L169:L182)</f>
        <v>4622161.65</v>
      </c>
      <c r="N183" s="45">
        <f>SUM(N169:N182)</f>
        <v>16322656.96</v>
      </c>
      <c r="O183" s="45">
        <f>SUM(O169:O182)</f>
        <v>0</v>
      </c>
      <c r="P183" s="45">
        <f>SUM(P169:P182)</f>
        <v>547487.6</v>
      </c>
      <c r="Q183" s="45">
        <f>SUM(Q169:Q182)</f>
        <v>3277399.0300000003</v>
      </c>
    </row>
    <row r="184" spans="1:17" s="6" customFormat="1" ht="21.75">
      <c r="A184" s="84" t="s">
        <v>64</v>
      </c>
      <c r="B184" s="85"/>
      <c r="C184" s="12" t="s">
        <v>65</v>
      </c>
      <c r="D184" s="9"/>
      <c r="E184" s="9"/>
      <c r="F184" s="9"/>
      <c r="G184" s="31"/>
      <c r="H184" s="43"/>
      <c r="I184" s="9"/>
      <c r="J184" s="9"/>
      <c r="K184" s="9"/>
      <c r="L184" s="9"/>
      <c r="N184" s="8"/>
      <c r="O184" s="8"/>
      <c r="P184" s="8"/>
      <c r="Q184" s="8"/>
    </row>
    <row r="185" spans="1:17" s="6" customFormat="1" ht="21.75">
      <c r="A185" s="76" t="s">
        <v>14</v>
      </c>
      <c r="B185" s="76"/>
      <c r="C185" s="7" t="s">
        <v>15</v>
      </c>
      <c r="D185" s="19">
        <f aca="true" t="shared" si="36" ref="D185:D196">SUM(I185,N185)</f>
        <v>3400778</v>
      </c>
      <c r="E185" s="9">
        <f aca="true" t="shared" si="37" ref="E185:E196">SUM(K185,P185)</f>
        <v>122672.46</v>
      </c>
      <c r="F185" s="8">
        <f aca="true" t="shared" si="38" ref="F185:F196">SUM(L185,Q185)</f>
        <v>386273.94</v>
      </c>
      <c r="G185" s="31"/>
      <c r="H185" s="18" t="s">
        <v>14</v>
      </c>
      <c r="I185" s="9">
        <v>0</v>
      </c>
      <c r="J185" s="9"/>
      <c r="K185" s="9">
        <v>0</v>
      </c>
      <c r="L185" s="9">
        <v>0</v>
      </c>
      <c r="N185" s="19">
        <v>3400778</v>
      </c>
      <c r="O185" s="9"/>
      <c r="P185" s="9">
        <v>122672.46</v>
      </c>
      <c r="Q185" s="8">
        <v>386273.94</v>
      </c>
    </row>
    <row r="186" spans="1:17" s="6" customFormat="1" ht="21.75">
      <c r="A186" s="76" t="s">
        <v>16</v>
      </c>
      <c r="B186" s="76"/>
      <c r="C186" s="7" t="s">
        <v>17</v>
      </c>
      <c r="D186" s="19">
        <f t="shared" si="36"/>
        <v>1300771</v>
      </c>
      <c r="E186" s="9">
        <f t="shared" si="37"/>
        <v>27987.01</v>
      </c>
      <c r="F186" s="8">
        <f t="shared" si="38"/>
        <v>472333.4</v>
      </c>
      <c r="G186" s="31"/>
      <c r="H186" s="18" t="s">
        <v>16</v>
      </c>
      <c r="I186" s="9">
        <v>0</v>
      </c>
      <c r="J186" s="9"/>
      <c r="K186" s="9">
        <v>0</v>
      </c>
      <c r="L186" s="9">
        <v>0</v>
      </c>
      <c r="N186" s="19">
        <v>1300771</v>
      </c>
      <c r="O186" s="9"/>
      <c r="P186" s="9">
        <v>27987.01</v>
      </c>
      <c r="Q186" s="8">
        <v>472333.4</v>
      </c>
    </row>
    <row r="187" spans="1:17" s="6" customFormat="1" ht="21.75">
      <c r="A187" s="76" t="s">
        <v>3</v>
      </c>
      <c r="B187" s="76"/>
      <c r="C187" s="7" t="s">
        <v>4</v>
      </c>
      <c r="D187" s="19">
        <f t="shared" si="36"/>
        <v>755714.19</v>
      </c>
      <c r="E187" s="9">
        <f t="shared" si="37"/>
        <v>64885.08</v>
      </c>
      <c r="F187" s="8">
        <f t="shared" si="38"/>
        <v>425784.31</v>
      </c>
      <c r="G187" s="31"/>
      <c r="H187" s="18" t="s">
        <v>3</v>
      </c>
      <c r="I187" s="9">
        <v>199719.62</v>
      </c>
      <c r="J187" s="9"/>
      <c r="K187" s="9">
        <v>17793.67</v>
      </c>
      <c r="L187" s="9">
        <v>172785.86</v>
      </c>
      <c r="N187" s="19">
        <v>555994.57</v>
      </c>
      <c r="O187" s="9"/>
      <c r="P187" s="9">
        <v>47091.41</v>
      </c>
      <c r="Q187" s="8">
        <v>252998.45</v>
      </c>
    </row>
    <row r="188" spans="1:17" s="6" customFormat="1" ht="21.75">
      <c r="A188" s="76" t="s">
        <v>18</v>
      </c>
      <c r="B188" s="76"/>
      <c r="C188" s="7" t="s">
        <v>19</v>
      </c>
      <c r="D188" s="19">
        <f t="shared" si="36"/>
        <v>1143925.24</v>
      </c>
      <c r="E188" s="9">
        <f t="shared" si="37"/>
        <v>106948.97</v>
      </c>
      <c r="F188" s="8">
        <f t="shared" si="38"/>
        <v>993048.7</v>
      </c>
      <c r="G188" s="31"/>
      <c r="H188" s="18" t="s">
        <v>18</v>
      </c>
      <c r="I188" s="9">
        <v>1106542.06</v>
      </c>
      <c r="J188" s="9"/>
      <c r="K188" s="9">
        <v>103453.98</v>
      </c>
      <c r="L188" s="9">
        <v>988349.32</v>
      </c>
      <c r="N188" s="19">
        <v>37383.18</v>
      </c>
      <c r="O188" s="9"/>
      <c r="P188" s="9">
        <v>3494.99</v>
      </c>
      <c r="Q188" s="8">
        <v>4699.38</v>
      </c>
    </row>
    <row r="189" spans="1:17" s="6" customFormat="1" ht="21.75">
      <c r="A189" s="76" t="s">
        <v>12</v>
      </c>
      <c r="B189" s="76"/>
      <c r="C189" s="7" t="s">
        <v>5</v>
      </c>
      <c r="D189" s="19">
        <f t="shared" si="36"/>
        <v>11814142.8</v>
      </c>
      <c r="E189" s="9">
        <f t="shared" si="37"/>
        <v>196830.37</v>
      </c>
      <c r="F189" s="8">
        <f t="shared" si="38"/>
        <v>2976678.2399999998</v>
      </c>
      <c r="G189" s="31"/>
      <c r="H189" s="18" t="s">
        <v>12</v>
      </c>
      <c r="I189" s="9">
        <v>2838076.05</v>
      </c>
      <c r="J189" s="9"/>
      <c r="K189" s="9">
        <v>96735.65</v>
      </c>
      <c r="L189" s="9">
        <v>2727975.9</v>
      </c>
      <c r="N189" s="19">
        <v>8976066.75</v>
      </c>
      <c r="O189" s="9"/>
      <c r="P189" s="9">
        <v>100094.72</v>
      </c>
      <c r="Q189" s="8">
        <v>248702.34</v>
      </c>
    </row>
    <row r="190" spans="1:17" s="6" customFormat="1" ht="21.75">
      <c r="A190" s="76" t="s">
        <v>6</v>
      </c>
      <c r="B190" s="76"/>
      <c r="C190" s="7" t="s">
        <v>7</v>
      </c>
      <c r="D190" s="19">
        <f t="shared" si="36"/>
        <v>273640.19</v>
      </c>
      <c r="E190" s="9">
        <f t="shared" si="37"/>
        <v>31627</v>
      </c>
      <c r="F190" s="8">
        <f t="shared" si="38"/>
        <v>110397.84</v>
      </c>
      <c r="G190" s="31"/>
      <c r="H190" s="18" t="s">
        <v>6</v>
      </c>
      <c r="I190" s="9">
        <v>97925.23</v>
      </c>
      <c r="J190" s="9"/>
      <c r="K190" s="9">
        <v>12896.6</v>
      </c>
      <c r="L190" s="9">
        <v>80694.01</v>
      </c>
      <c r="N190" s="19">
        <v>175714.96</v>
      </c>
      <c r="O190" s="9"/>
      <c r="P190" s="9">
        <v>18730.4</v>
      </c>
      <c r="Q190" s="8">
        <v>29703.83</v>
      </c>
    </row>
    <row r="191" spans="1:17" s="6" customFormat="1" ht="21.75">
      <c r="A191" s="76" t="s">
        <v>24</v>
      </c>
      <c r="B191" s="76"/>
      <c r="C191" s="7" t="s">
        <v>13</v>
      </c>
      <c r="D191" s="19">
        <f t="shared" si="36"/>
        <v>74011.07</v>
      </c>
      <c r="E191" s="9">
        <f t="shared" si="37"/>
        <v>11520.42</v>
      </c>
      <c r="F191" s="8">
        <f t="shared" si="38"/>
        <v>33217.09</v>
      </c>
      <c r="G191" s="31"/>
      <c r="H191" s="18" t="s">
        <v>24</v>
      </c>
      <c r="I191" s="9">
        <v>44735.51</v>
      </c>
      <c r="J191" s="9"/>
      <c r="K191" s="9">
        <v>11520.42</v>
      </c>
      <c r="L191" s="9">
        <v>33215.09</v>
      </c>
      <c r="N191" s="19">
        <v>29275.56</v>
      </c>
      <c r="O191" s="9"/>
      <c r="P191" s="9">
        <v>0</v>
      </c>
      <c r="Q191" s="8">
        <v>2</v>
      </c>
    </row>
    <row r="192" spans="1:17" s="6" customFormat="1" ht="21.75">
      <c r="A192" s="88" t="s">
        <v>30</v>
      </c>
      <c r="B192" s="89"/>
      <c r="C192" s="7" t="s">
        <v>20</v>
      </c>
      <c r="D192" s="19">
        <f t="shared" si="36"/>
        <v>17289.72</v>
      </c>
      <c r="E192" s="9">
        <f t="shared" si="37"/>
        <v>1780.98</v>
      </c>
      <c r="F192" s="8">
        <f t="shared" si="38"/>
        <v>15508.74</v>
      </c>
      <c r="G192" s="31"/>
      <c r="H192" s="18" t="s">
        <v>30</v>
      </c>
      <c r="I192" s="9">
        <v>17289.72</v>
      </c>
      <c r="J192" s="9"/>
      <c r="K192" s="9">
        <v>1780.98</v>
      </c>
      <c r="L192" s="9">
        <v>15508.74</v>
      </c>
      <c r="N192" s="19">
        <v>0</v>
      </c>
      <c r="O192" s="9"/>
      <c r="P192" s="9">
        <v>0</v>
      </c>
      <c r="Q192" s="8">
        <v>0</v>
      </c>
    </row>
    <row r="193" spans="1:17" s="6" customFormat="1" ht="21.75">
      <c r="A193" s="76" t="s">
        <v>8</v>
      </c>
      <c r="B193" s="76"/>
      <c r="C193" s="7" t="s">
        <v>9</v>
      </c>
      <c r="D193" s="19">
        <f t="shared" si="36"/>
        <v>644413.0700000001</v>
      </c>
      <c r="E193" s="9">
        <f t="shared" si="37"/>
        <v>56624.590000000004</v>
      </c>
      <c r="F193" s="8">
        <f t="shared" si="38"/>
        <v>302229.22</v>
      </c>
      <c r="G193" s="31"/>
      <c r="H193" s="18" t="s">
        <v>8</v>
      </c>
      <c r="I193" s="9">
        <v>346436.44</v>
      </c>
      <c r="J193" s="9"/>
      <c r="K193" s="9">
        <v>37813.23</v>
      </c>
      <c r="L193" s="9">
        <v>299316</v>
      </c>
      <c r="N193" s="19">
        <v>297976.63</v>
      </c>
      <c r="O193" s="9"/>
      <c r="P193" s="9">
        <v>18811.36</v>
      </c>
      <c r="Q193" s="8">
        <v>2913.22</v>
      </c>
    </row>
    <row r="194" spans="1:17" s="6" customFormat="1" ht="21.75">
      <c r="A194" s="76" t="s">
        <v>10</v>
      </c>
      <c r="B194" s="76"/>
      <c r="C194" s="7" t="s">
        <v>11</v>
      </c>
      <c r="D194" s="19">
        <f t="shared" si="36"/>
        <v>14009.35</v>
      </c>
      <c r="E194" s="9">
        <f t="shared" si="37"/>
        <v>0</v>
      </c>
      <c r="F194" s="8">
        <f t="shared" si="38"/>
        <v>1</v>
      </c>
      <c r="G194" s="31"/>
      <c r="H194" s="18" t="s">
        <v>10</v>
      </c>
      <c r="I194" s="9">
        <v>0</v>
      </c>
      <c r="J194" s="9"/>
      <c r="K194" s="9">
        <v>0</v>
      </c>
      <c r="L194" s="9">
        <v>0</v>
      </c>
      <c r="N194" s="19">
        <v>14009.35</v>
      </c>
      <c r="O194" s="9"/>
      <c r="P194" s="9">
        <v>0</v>
      </c>
      <c r="Q194" s="8">
        <v>1</v>
      </c>
    </row>
    <row r="195" spans="1:17" s="6" customFormat="1" ht="21.75">
      <c r="A195" s="88" t="s">
        <v>25</v>
      </c>
      <c r="B195" s="89"/>
      <c r="C195" s="13" t="s">
        <v>26</v>
      </c>
      <c r="D195" s="19">
        <f t="shared" si="36"/>
        <v>13090.65</v>
      </c>
      <c r="E195" s="9">
        <f t="shared" si="37"/>
        <v>502.08</v>
      </c>
      <c r="F195" s="8">
        <f t="shared" si="38"/>
        <v>12588.57</v>
      </c>
      <c r="G195" s="31"/>
      <c r="H195" s="18" t="s">
        <v>25</v>
      </c>
      <c r="I195" s="9">
        <v>13090.65</v>
      </c>
      <c r="J195" s="9"/>
      <c r="K195" s="9">
        <v>502.08</v>
      </c>
      <c r="L195" s="9">
        <v>12588.57</v>
      </c>
      <c r="N195" s="19">
        <v>0</v>
      </c>
      <c r="O195" s="9"/>
      <c r="P195" s="60">
        <v>0</v>
      </c>
      <c r="Q195" s="8">
        <v>0</v>
      </c>
    </row>
    <row r="196" spans="1:17" s="6" customFormat="1" ht="21.75">
      <c r="A196" s="88" t="s">
        <v>32</v>
      </c>
      <c r="B196" s="89"/>
      <c r="C196" s="13" t="s">
        <v>33</v>
      </c>
      <c r="D196" s="19">
        <f t="shared" si="36"/>
        <v>1579514.01</v>
      </c>
      <c r="E196" s="9">
        <f t="shared" si="37"/>
        <v>57056.64</v>
      </c>
      <c r="F196" s="8">
        <f t="shared" si="38"/>
        <v>1447137.6</v>
      </c>
      <c r="G196" s="31"/>
      <c r="H196" s="18" t="s">
        <v>32</v>
      </c>
      <c r="I196" s="9">
        <v>949532.71</v>
      </c>
      <c r="J196" s="9"/>
      <c r="K196" s="9">
        <v>23025.94</v>
      </c>
      <c r="L196" s="9">
        <v>926506.77</v>
      </c>
      <c r="N196" s="19">
        <v>629981.3</v>
      </c>
      <c r="O196" s="9"/>
      <c r="P196" s="60">
        <v>34030.7</v>
      </c>
      <c r="Q196" s="8">
        <v>520630.83</v>
      </c>
    </row>
    <row r="197" spans="1:17" s="6" customFormat="1" ht="21.75">
      <c r="A197" s="77" t="s">
        <v>23</v>
      </c>
      <c r="B197" s="78"/>
      <c r="C197" s="90"/>
      <c r="D197" s="69">
        <f>SUM(D185:D196)</f>
        <v>21031299.290000003</v>
      </c>
      <c r="E197" s="69">
        <f>SUM(E185:E196)</f>
        <v>678435.6</v>
      </c>
      <c r="F197" s="69">
        <f>SUM(F185:F196)</f>
        <v>7175198.65</v>
      </c>
      <c r="G197" s="41"/>
      <c r="H197" s="47"/>
      <c r="I197" s="53">
        <f>SUM(I185:I196)</f>
        <v>5613347.99</v>
      </c>
      <c r="J197" s="53"/>
      <c r="K197" s="53">
        <f>SUM(K185:K196)</f>
        <v>305522.55000000005</v>
      </c>
      <c r="L197" s="53">
        <f>SUM(L185:L196)</f>
        <v>5256940.26</v>
      </c>
      <c r="N197" s="45">
        <f>SUM(N185:N196)</f>
        <v>15417951.300000003</v>
      </c>
      <c r="O197" s="45">
        <f>SUM(O185:O196)</f>
        <v>0</v>
      </c>
      <c r="P197" s="45">
        <f>SUM(P185:P196)</f>
        <v>372913.05</v>
      </c>
      <c r="Q197" s="45">
        <f>SUM(Q185:Q196)</f>
        <v>1918258.3900000001</v>
      </c>
    </row>
    <row r="198" spans="1:17" s="6" customFormat="1" ht="21.75">
      <c r="A198" s="84" t="s">
        <v>66</v>
      </c>
      <c r="B198" s="85"/>
      <c r="C198" s="12" t="s">
        <v>67</v>
      </c>
      <c r="D198" s="9"/>
      <c r="E198" s="9"/>
      <c r="F198" s="9"/>
      <c r="G198" s="31"/>
      <c r="H198" s="43"/>
      <c r="I198" s="9"/>
      <c r="J198" s="9"/>
      <c r="K198" s="9"/>
      <c r="L198" s="9"/>
      <c r="N198" s="8"/>
      <c r="O198" s="8"/>
      <c r="P198" s="8"/>
      <c r="Q198" s="8"/>
    </row>
    <row r="199" spans="1:17" s="5" customFormat="1" ht="21.75">
      <c r="A199" s="76" t="s">
        <v>14</v>
      </c>
      <c r="B199" s="76"/>
      <c r="C199" s="7" t="s">
        <v>15</v>
      </c>
      <c r="D199" s="19">
        <f aca="true" t="shared" si="39" ref="D199:D209">SUM(I199,N199)</f>
        <v>4423310</v>
      </c>
      <c r="E199" s="9">
        <f aca="true" t="shared" si="40" ref="E199:E209">SUM(K199,P199)</f>
        <v>165419.51</v>
      </c>
      <c r="F199" s="8">
        <f aca="true" t="shared" si="41" ref="F199:F209">SUM(L199,Q199)</f>
        <v>885117.81</v>
      </c>
      <c r="G199" s="31"/>
      <c r="H199" s="18" t="s">
        <v>14</v>
      </c>
      <c r="I199" s="9"/>
      <c r="J199" s="9"/>
      <c r="K199" s="9"/>
      <c r="L199" s="9"/>
      <c r="N199" s="19">
        <v>4423310</v>
      </c>
      <c r="O199" s="8"/>
      <c r="P199" s="9">
        <v>165419.51</v>
      </c>
      <c r="Q199" s="8">
        <v>885117.81</v>
      </c>
    </row>
    <row r="200" spans="1:17" s="6" customFormat="1" ht="21.75">
      <c r="A200" s="76" t="s">
        <v>16</v>
      </c>
      <c r="B200" s="76"/>
      <c r="C200" s="7" t="s">
        <v>17</v>
      </c>
      <c r="D200" s="19">
        <f t="shared" si="39"/>
        <v>2800015.26</v>
      </c>
      <c r="E200" s="9">
        <f t="shared" si="40"/>
        <v>89200.24</v>
      </c>
      <c r="F200" s="8">
        <f t="shared" si="41"/>
        <v>1430606.21</v>
      </c>
      <c r="G200" s="31"/>
      <c r="H200" s="18" t="s">
        <v>16</v>
      </c>
      <c r="I200" s="9"/>
      <c r="J200" s="9"/>
      <c r="K200" s="9"/>
      <c r="L200" s="9"/>
      <c r="N200" s="19">
        <v>2800015.26</v>
      </c>
      <c r="O200" s="8"/>
      <c r="P200" s="9">
        <v>89200.24</v>
      </c>
      <c r="Q200" s="8">
        <v>1430606.21</v>
      </c>
    </row>
    <row r="201" spans="1:17" s="6" customFormat="1" ht="21.75">
      <c r="A201" s="76" t="s">
        <v>3</v>
      </c>
      <c r="B201" s="76"/>
      <c r="C201" s="7" t="s">
        <v>4</v>
      </c>
      <c r="D201" s="19">
        <f t="shared" si="39"/>
        <v>664137.49</v>
      </c>
      <c r="E201" s="9">
        <f t="shared" si="40"/>
        <v>47646.49</v>
      </c>
      <c r="F201" s="8">
        <f t="shared" si="41"/>
        <v>303602.96</v>
      </c>
      <c r="G201" s="31"/>
      <c r="H201" s="18" t="s">
        <v>3</v>
      </c>
      <c r="I201" s="9">
        <v>156336.47</v>
      </c>
      <c r="J201" s="9"/>
      <c r="K201" s="9">
        <v>13353.97</v>
      </c>
      <c r="L201" s="9">
        <v>137463.92</v>
      </c>
      <c r="N201" s="19">
        <v>507801.02</v>
      </c>
      <c r="O201" s="8"/>
      <c r="P201" s="9">
        <v>34292.52</v>
      </c>
      <c r="Q201" s="8">
        <v>166139.04</v>
      </c>
    </row>
    <row r="202" spans="1:17" s="6" customFormat="1" ht="21.75">
      <c r="A202" s="76" t="s">
        <v>18</v>
      </c>
      <c r="B202" s="76"/>
      <c r="C202" s="7" t="s">
        <v>19</v>
      </c>
      <c r="D202" s="19">
        <f t="shared" si="39"/>
        <v>14804300</v>
      </c>
      <c r="E202" s="9">
        <f t="shared" si="40"/>
        <v>1384100.56</v>
      </c>
      <c r="F202" s="8">
        <f t="shared" si="41"/>
        <v>5471989.71</v>
      </c>
      <c r="G202" s="31"/>
      <c r="H202" s="18" t="s">
        <v>18</v>
      </c>
      <c r="I202" s="9"/>
      <c r="J202" s="9"/>
      <c r="K202" s="9"/>
      <c r="L202" s="9"/>
      <c r="N202" s="19">
        <v>14804300</v>
      </c>
      <c r="O202" s="8"/>
      <c r="P202" s="9">
        <v>1384100.56</v>
      </c>
      <c r="Q202" s="8">
        <v>5471989.71</v>
      </c>
    </row>
    <row r="203" spans="1:17" s="5" customFormat="1" ht="21.75">
      <c r="A203" s="76" t="s">
        <v>12</v>
      </c>
      <c r="B203" s="76"/>
      <c r="C203" s="7" t="s">
        <v>5</v>
      </c>
      <c r="D203" s="19">
        <f t="shared" si="39"/>
        <v>29985542.43</v>
      </c>
      <c r="E203" s="9">
        <f t="shared" si="40"/>
        <v>213177.59999999998</v>
      </c>
      <c r="F203" s="8">
        <f t="shared" si="41"/>
        <v>2876878.0999999996</v>
      </c>
      <c r="G203" s="31"/>
      <c r="H203" s="18" t="s">
        <v>12</v>
      </c>
      <c r="I203" s="9">
        <v>2714395.2</v>
      </c>
      <c r="J203" s="9"/>
      <c r="K203" s="9">
        <v>78234.79</v>
      </c>
      <c r="L203" s="9">
        <v>2627074.78</v>
      </c>
      <c r="N203" s="19">
        <v>27271147.23</v>
      </c>
      <c r="O203" s="8"/>
      <c r="P203" s="9">
        <v>134942.81</v>
      </c>
      <c r="Q203" s="8">
        <v>249803.32</v>
      </c>
    </row>
    <row r="204" spans="1:17" s="5" customFormat="1" ht="21.75">
      <c r="A204" s="76" t="s">
        <v>6</v>
      </c>
      <c r="B204" s="76"/>
      <c r="C204" s="7" t="s">
        <v>7</v>
      </c>
      <c r="D204" s="19">
        <f t="shared" si="39"/>
        <v>203051.39</v>
      </c>
      <c r="E204" s="9">
        <f t="shared" si="40"/>
        <v>18740.49</v>
      </c>
      <c r="F204" s="8">
        <f t="shared" si="41"/>
        <v>51831.6</v>
      </c>
      <c r="G204" s="31"/>
      <c r="H204" s="18" t="s">
        <v>6</v>
      </c>
      <c r="I204" s="9"/>
      <c r="J204" s="9"/>
      <c r="K204" s="9"/>
      <c r="L204" s="9"/>
      <c r="N204" s="19">
        <v>203051.39</v>
      </c>
      <c r="O204" s="8"/>
      <c r="P204" s="9">
        <v>18740.49</v>
      </c>
      <c r="Q204" s="8">
        <v>51831.6</v>
      </c>
    </row>
    <row r="205" spans="1:17" s="6" customFormat="1" ht="21.75">
      <c r="A205" s="76" t="s">
        <v>24</v>
      </c>
      <c r="B205" s="76"/>
      <c r="C205" s="7" t="s">
        <v>13</v>
      </c>
      <c r="D205" s="19">
        <f t="shared" si="39"/>
        <v>9345.79</v>
      </c>
      <c r="E205" s="9">
        <f t="shared" si="40"/>
        <v>0</v>
      </c>
      <c r="F205" s="8">
        <f t="shared" si="41"/>
        <v>1</v>
      </c>
      <c r="G205" s="31"/>
      <c r="H205" s="18" t="s">
        <v>24</v>
      </c>
      <c r="I205" s="9"/>
      <c r="J205" s="9"/>
      <c r="K205" s="9"/>
      <c r="L205" s="9"/>
      <c r="N205" s="19">
        <v>9345.79</v>
      </c>
      <c r="O205" s="8"/>
      <c r="P205" s="9">
        <v>0</v>
      </c>
      <c r="Q205" s="8">
        <v>1</v>
      </c>
    </row>
    <row r="206" spans="1:17" s="6" customFormat="1" ht="21.75">
      <c r="A206" s="76" t="s">
        <v>8</v>
      </c>
      <c r="B206" s="76"/>
      <c r="C206" s="7" t="s">
        <v>9</v>
      </c>
      <c r="D206" s="19">
        <f t="shared" si="39"/>
        <v>449642.06</v>
      </c>
      <c r="E206" s="9">
        <f t="shared" si="40"/>
        <v>37363.52</v>
      </c>
      <c r="F206" s="8">
        <f t="shared" si="41"/>
        <v>251321.83000000002</v>
      </c>
      <c r="G206" s="31"/>
      <c r="H206" s="18" t="s">
        <v>8</v>
      </c>
      <c r="I206" s="9">
        <v>264286.92</v>
      </c>
      <c r="J206" s="9"/>
      <c r="K206" s="9">
        <v>21125.26</v>
      </c>
      <c r="L206" s="9">
        <v>239056.17</v>
      </c>
      <c r="N206" s="19">
        <v>185355.14</v>
      </c>
      <c r="O206" s="8"/>
      <c r="P206" s="9">
        <v>16238.26</v>
      </c>
      <c r="Q206" s="8">
        <v>12265.66</v>
      </c>
    </row>
    <row r="207" spans="1:17" s="6" customFormat="1" ht="21.75">
      <c r="A207" s="76" t="s">
        <v>10</v>
      </c>
      <c r="B207" s="76"/>
      <c r="C207" s="7" t="s">
        <v>11</v>
      </c>
      <c r="D207" s="19">
        <f t="shared" si="39"/>
        <v>9000</v>
      </c>
      <c r="E207" s="9">
        <f t="shared" si="40"/>
        <v>0</v>
      </c>
      <c r="F207" s="8">
        <f t="shared" si="41"/>
        <v>1</v>
      </c>
      <c r="G207" s="31"/>
      <c r="H207" s="18" t="s">
        <v>10</v>
      </c>
      <c r="I207" s="9"/>
      <c r="J207" s="9"/>
      <c r="K207" s="9"/>
      <c r="L207" s="9"/>
      <c r="N207" s="19">
        <v>9000</v>
      </c>
      <c r="O207" s="8"/>
      <c r="P207" s="9">
        <v>0</v>
      </c>
      <c r="Q207" s="8">
        <v>1</v>
      </c>
    </row>
    <row r="208" spans="1:17" s="6" customFormat="1" ht="21.75">
      <c r="A208" s="88" t="s">
        <v>25</v>
      </c>
      <c r="B208" s="89"/>
      <c r="C208" s="7" t="s">
        <v>26</v>
      </c>
      <c r="D208" s="19">
        <f t="shared" si="39"/>
        <v>31882.24</v>
      </c>
      <c r="E208" s="9">
        <f t="shared" si="40"/>
        <v>1506.68</v>
      </c>
      <c r="F208" s="8">
        <f t="shared" si="41"/>
        <v>30375.56</v>
      </c>
      <c r="G208" s="31"/>
      <c r="H208" s="18" t="s">
        <v>25</v>
      </c>
      <c r="I208" s="9">
        <v>31882.24</v>
      </c>
      <c r="J208" s="9"/>
      <c r="K208" s="9">
        <v>1506.68</v>
      </c>
      <c r="L208" s="9">
        <v>30375.56</v>
      </c>
      <c r="N208" s="19">
        <v>0</v>
      </c>
      <c r="O208" s="8"/>
      <c r="P208" s="9">
        <v>0</v>
      </c>
      <c r="Q208" s="8">
        <v>0</v>
      </c>
    </row>
    <row r="209" spans="1:17" s="6" customFormat="1" ht="21.75">
      <c r="A209" s="76" t="s">
        <v>32</v>
      </c>
      <c r="B209" s="76"/>
      <c r="C209" s="7" t="s">
        <v>33</v>
      </c>
      <c r="D209" s="19">
        <f t="shared" si="39"/>
        <v>565688.24</v>
      </c>
      <c r="E209" s="9">
        <f t="shared" si="40"/>
        <v>20492.35</v>
      </c>
      <c r="F209" s="8">
        <f t="shared" si="41"/>
        <v>509375.8</v>
      </c>
      <c r="G209" s="31"/>
      <c r="H209" s="18" t="s">
        <v>32</v>
      </c>
      <c r="I209" s="9">
        <v>246579.44</v>
      </c>
      <c r="J209" s="9"/>
      <c r="K209" s="9">
        <v>8558.57</v>
      </c>
      <c r="L209" s="9">
        <v>235685.24</v>
      </c>
      <c r="N209" s="19">
        <v>319108.8</v>
      </c>
      <c r="O209" s="8"/>
      <c r="P209" s="9">
        <v>11933.78</v>
      </c>
      <c r="Q209" s="8">
        <v>273690.56</v>
      </c>
    </row>
    <row r="210" spans="1:17" s="6" customFormat="1" ht="21.75">
      <c r="A210" s="77" t="s">
        <v>23</v>
      </c>
      <c r="B210" s="78"/>
      <c r="C210" s="90"/>
      <c r="D210" s="70">
        <f>SUM(D199:D209)</f>
        <v>53945914.900000006</v>
      </c>
      <c r="E210" s="70">
        <f>SUM(E199:E209)</f>
        <v>1977647.44</v>
      </c>
      <c r="F210" s="70">
        <f>SUM(F199:F209)</f>
        <v>11811101.58</v>
      </c>
      <c r="G210" s="41"/>
      <c r="H210" s="47"/>
      <c r="I210" s="53">
        <f>SUM(I199:I209)</f>
        <v>3413480.2700000005</v>
      </c>
      <c r="J210" s="53"/>
      <c r="K210" s="53">
        <f>SUM(K199:K209)</f>
        <v>122779.26999999999</v>
      </c>
      <c r="L210" s="53">
        <f>SUM(L199:L209)</f>
        <v>3269655.67</v>
      </c>
      <c r="N210" s="45">
        <f>SUM(N199:N209)</f>
        <v>50532434.63</v>
      </c>
      <c r="O210" s="45">
        <f>SUM(O199:O209)</f>
        <v>0</v>
      </c>
      <c r="P210" s="45">
        <f>SUM(P199:P209)</f>
        <v>1854868.1700000002</v>
      </c>
      <c r="Q210" s="45">
        <f>SUM(Q199:Q209)</f>
        <v>8541445.91</v>
      </c>
    </row>
    <row r="211" spans="1:17" s="6" customFormat="1" ht="24">
      <c r="A211" s="92" t="s">
        <v>29</v>
      </c>
      <c r="B211" s="93"/>
      <c r="C211" s="94"/>
      <c r="D211" s="71">
        <f>D210+D197+D183+D167+D151+D136+D122+D108+D94+D81+D66+D51+D35+D21</f>
        <v>933885125.11</v>
      </c>
      <c r="E211" s="71">
        <f>E210+E197+E183+E167+E151+E136+E122+E108+E94+E81+E66+E51+E35+E21</f>
        <v>63293000.29000001</v>
      </c>
      <c r="F211" s="71">
        <f>F210+F197+F183+F167+F151+F136+F122+F108+F94+F81+F66+F51+F35+F21</f>
        <v>308912695.8000001</v>
      </c>
      <c r="G211" s="28"/>
      <c r="H211" s="61" t="s">
        <v>71</v>
      </c>
      <c r="I211" s="59">
        <f>I210+I197+I183+I167+I151+I136+I122+I108+I94+I81+I66+I51+I35+I21</f>
        <v>231057771.17999995</v>
      </c>
      <c r="J211" s="59"/>
      <c r="K211" s="59">
        <f>K210+K197+K183+K167+K151+K136+K122+K108+K94+K81+K66+K51+K35+K21</f>
        <v>26733149.97</v>
      </c>
      <c r="L211" s="59">
        <f>L210+L197+L183+L167+L151+L136+L122+L108+L94+L81+L66+L51+L35+L21</f>
        <v>182673715.69000003</v>
      </c>
      <c r="N211" s="46">
        <f>N210+N197+N183+N167+N151+N136+N122+N108+N94+N81+N66+N51+N35+N21</f>
        <v>702827353.93</v>
      </c>
      <c r="O211" s="46">
        <f>O210+O197+O183+O167+O151+O136+O122+O108+O94+O81+O66+O51+O35+O21</f>
        <v>0</v>
      </c>
      <c r="P211" s="46">
        <f>P210+P197+P183+P167+P151+P136+P122+P108+P94+P81+P66+P51+P35+P21</f>
        <v>36559850.31999999</v>
      </c>
      <c r="Q211" s="46">
        <f>Q210+Q197+Q183+Q167+Q151+Q136+Q122+Q108+Q94+Q81+Q66+Q51+Q35+Q21</f>
        <v>126238980.10999998</v>
      </c>
    </row>
    <row r="212" spans="1:22" s="6" customFormat="1" ht="21.75">
      <c r="A212" s="10"/>
      <c r="C212" s="10"/>
      <c r="D212" s="15"/>
      <c r="E212" s="5"/>
      <c r="F212" s="5"/>
      <c r="G212" s="27"/>
      <c r="H212" s="27"/>
      <c r="I212" s="25"/>
      <c r="J212" s="25"/>
      <c r="K212" s="25"/>
      <c r="L212" s="25"/>
      <c r="N212" s="15"/>
      <c r="O212" s="5"/>
      <c r="P212" s="5"/>
      <c r="Q212" s="5"/>
      <c r="S212" s="30"/>
      <c r="T212" s="30"/>
      <c r="U212" s="30"/>
      <c r="V212" s="30"/>
    </row>
    <row r="213" spans="1:22" s="6" customFormat="1" ht="21.75">
      <c r="A213" s="10"/>
      <c r="C213" s="10"/>
      <c r="D213" s="17"/>
      <c r="E213" s="17"/>
      <c r="F213" s="5"/>
      <c r="G213" s="27"/>
      <c r="H213" s="27"/>
      <c r="I213" s="25"/>
      <c r="J213" s="25"/>
      <c r="K213" s="25"/>
      <c r="L213" s="25"/>
      <c r="N213" s="17"/>
      <c r="O213" s="17"/>
      <c r="P213" s="17"/>
      <c r="Q213" s="5"/>
      <c r="S213" s="30"/>
      <c r="T213" s="30"/>
      <c r="U213" s="30"/>
      <c r="V213" s="30"/>
    </row>
    <row r="214" spans="1:22" s="6" customFormat="1" ht="21.75">
      <c r="A214" s="10"/>
      <c r="C214" s="11"/>
      <c r="D214" s="2"/>
      <c r="E214" s="16"/>
      <c r="F214" s="2"/>
      <c r="G214" s="34"/>
      <c r="H214" s="27"/>
      <c r="I214" s="49"/>
      <c r="J214" s="49"/>
      <c r="K214" s="49"/>
      <c r="L214" s="25"/>
      <c r="N214" s="2"/>
      <c r="O214" s="16"/>
      <c r="P214" s="16"/>
      <c r="Q214" s="2"/>
      <c r="S214" s="30"/>
      <c r="T214" s="30"/>
      <c r="U214" s="30"/>
      <c r="V214" s="30"/>
    </row>
    <row r="215" spans="1:22" s="6" customFormat="1" ht="21.75">
      <c r="A215" s="10"/>
      <c r="C215" s="11"/>
      <c r="D215" s="2"/>
      <c r="E215" s="2"/>
      <c r="F215" s="2"/>
      <c r="G215" s="34"/>
      <c r="H215" s="27"/>
      <c r="I215" s="49"/>
      <c r="J215" s="49"/>
      <c r="K215" s="49"/>
      <c r="L215" s="25"/>
      <c r="N215" s="2"/>
      <c r="O215" s="2"/>
      <c r="P215" s="2"/>
      <c r="Q215" s="2"/>
      <c r="S215" s="30"/>
      <c r="T215" s="30"/>
      <c r="U215" s="30"/>
      <c r="V215" s="30"/>
    </row>
    <row r="216" spans="1:22" s="6" customFormat="1" ht="21.75">
      <c r="A216" s="10"/>
      <c r="C216" s="11"/>
      <c r="D216" s="2"/>
      <c r="E216" s="2"/>
      <c r="F216" s="2"/>
      <c r="G216" s="34"/>
      <c r="H216" s="27"/>
      <c r="I216" s="49"/>
      <c r="J216" s="49"/>
      <c r="K216" s="49"/>
      <c r="L216" s="25"/>
      <c r="N216" s="2"/>
      <c r="O216" s="2"/>
      <c r="P216" s="2"/>
      <c r="Q216" s="2"/>
      <c r="S216" s="30"/>
      <c r="T216" s="30"/>
      <c r="U216" s="30"/>
      <c r="V216" s="30"/>
    </row>
    <row r="217" spans="1:22" s="6" customFormat="1" ht="21.75">
      <c r="A217" s="10"/>
      <c r="C217" s="11"/>
      <c r="D217" s="2"/>
      <c r="E217" s="2"/>
      <c r="F217" s="2"/>
      <c r="G217" s="34"/>
      <c r="H217" s="28"/>
      <c r="I217" s="49"/>
      <c r="J217" s="49"/>
      <c r="K217" s="49"/>
      <c r="L217" s="25"/>
      <c r="N217" s="2"/>
      <c r="O217" s="2"/>
      <c r="P217" s="2"/>
      <c r="Q217" s="2"/>
      <c r="S217" s="30"/>
      <c r="T217" s="30"/>
      <c r="U217" s="30"/>
      <c r="V217" s="30"/>
    </row>
    <row r="218" spans="1:22" s="5" customFormat="1" ht="21.75">
      <c r="A218" s="10"/>
      <c r="B218" s="6"/>
      <c r="C218" s="11"/>
      <c r="D218" s="2"/>
      <c r="E218" s="2"/>
      <c r="F218" s="2"/>
      <c r="G218" s="34"/>
      <c r="H218" s="27"/>
      <c r="I218" s="49"/>
      <c r="J218" s="49"/>
      <c r="K218" s="49"/>
      <c r="L218" s="25"/>
      <c r="N218" s="2"/>
      <c r="O218" s="2"/>
      <c r="P218" s="2"/>
      <c r="Q218" s="2"/>
      <c r="S218" s="30"/>
      <c r="T218" s="30"/>
      <c r="U218" s="30"/>
      <c r="V218" s="30"/>
    </row>
    <row r="219" spans="1:22" s="6" customFormat="1" ht="21.75">
      <c r="A219" s="10"/>
      <c r="C219" s="11"/>
      <c r="D219" s="2"/>
      <c r="E219" s="2"/>
      <c r="F219" s="2"/>
      <c r="G219" s="34"/>
      <c r="H219" s="27"/>
      <c r="I219" s="49"/>
      <c r="J219" s="49"/>
      <c r="K219" s="49"/>
      <c r="L219" s="25"/>
      <c r="N219" s="2"/>
      <c r="O219" s="2"/>
      <c r="P219" s="2"/>
      <c r="Q219" s="2"/>
      <c r="S219" s="30"/>
      <c r="T219" s="30"/>
      <c r="U219" s="30"/>
      <c r="V219" s="30"/>
    </row>
    <row r="220" spans="1:22" s="6" customFormat="1" ht="21.75">
      <c r="A220" s="10"/>
      <c r="C220" s="11"/>
      <c r="D220" s="2"/>
      <c r="E220" s="2"/>
      <c r="F220" s="2"/>
      <c r="G220" s="34"/>
      <c r="H220" s="27"/>
      <c r="I220" s="49"/>
      <c r="J220" s="49"/>
      <c r="K220" s="49"/>
      <c r="L220" s="25"/>
      <c r="N220" s="2"/>
      <c r="O220" s="2"/>
      <c r="P220" s="2"/>
      <c r="Q220" s="2"/>
      <c r="S220" s="30"/>
      <c r="T220" s="30"/>
      <c r="U220" s="30"/>
      <c r="V220" s="30"/>
    </row>
    <row r="221" spans="1:22" s="6" customFormat="1" ht="21.75">
      <c r="A221" s="10"/>
      <c r="C221" s="11"/>
      <c r="D221" s="2"/>
      <c r="E221" s="2"/>
      <c r="F221" s="2"/>
      <c r="G221" s="34"/>
      <c r="H221" s="27"/>
      <c r="I221" s="49"/>
      <c r="J221" s="49"/>
      <c r="K221" s="49"/>
      <c r="L221" s="25"/>
      <c r="N221" s="2"/>
      <c r="O221" s="2"/>
      <c r="P221" s="2"/>
      <c r="Q221" s="2"/>
      <c r="S221" s="30"/>
      <c r="T221" s="30"/>
      <c r="U221" s="30"/>
      <c r="V221" s="30"/>
    </row>
    <row r="222" spans="1:22" s="6" customFormat="1" ht="22.5" customHeight="1">
      <c r="A222" s="10"/>
      <c r="C222" s="11"/>
      <c r="D222" s="2"/>
      <c r="E222" s="2"/>
      <c r="F222" s="2"/>
      <c r="G222" s="34"/>
      <c r="H222" s="27"/>
      <c r="I222" s="49"/>
      <c r="J222" s="49"/>
      <c r="K222" s="49"/>
      <c r="L222" s="25"/>
      <c r="N222" s="2"/>
      <c r="O222" s="2"/>
      <c r="P222" s="2"/>
      <c r="Q222" s="2"/>
      <c r="S222" s="30"/>
      <c r="T222" s="30"/>
      <c r="U222" s="30"/>
      <c r="V222" s="30"/>
    </row>
    <row r="223" spans="1:22" s="6" customFormat="1" ht="21.75">
      <c r="A223" s="1"/>
      <c r="B223" s="2"/>
      <c r="C223" s="4"/>
      <c r="D223" s="2"/>
      <c r="E223" s="2"/>
      <c r="F223" s="2"/>
      <c r="G223" s="34"/>
      <c r="H223" s="28"/>
      <c r="I223" s="49"/>
      <c r="J223" s="49"/>
      <c r="K223" s="49"/>
      <c r="L223" s="25"/>
      <c r="N223" s="2"/>
      <c r="O223" s="2"/>
      <c r="P223" s="2"/>
      <c r="Q223" s="2"/>
      <c r="S223" s="30"/>
      <c r="T223" s="30"/>
      <c r="U223" s="30"/>
      <c r="V223" s="30"/>
    </row>
    <row r="224" spans="1:22" s="5" customFormat="1" ht="21.75">
      <c r="A224" s="1"/>
      <c r="B224" s="2"/>
      <c r="C224" s="4"/>
      <c r="D224" s="2"/>
      <c r="E224" s="2"/>
      <c r="F224" s="2"/>
      <c r="G224" s="34"/>
      <c r="H224" s="27"/>
      <c r="I224" s="49"/>
      <c r="J224" s="49"/>
      <c r="K224" s="49"/>
      <c r="L224" s="25"/>
      <c r="N224" s="2"/>
      <c r="O224" s="2"/>
      <c r="P224" s="2"/>
      <c r="Q224" s="2"/>
      <c r="S224" s="30"/>
      <c r="T224" s="30"/>
      <c r="U224" s="30"/>
      <c r="V224" s="30"/>
    </row>
    <row r="225" spans="1:22" s="6" customFormat="1" ht="21.75">
      <c r="A225" s="1"/>
      <c r="B225" s="2"/>
      <c r="C225" s="4"/>
      <c r="D225" s="2"/>
      <c r="E225" s="2"/>
      <c r="F225" s="2"/>
      <c r="G225" s="34"/>
      <c r="H225" s="27"/>
      <c r="I225" s="49"/>
      <c r="J225" s="49"/>
      <c r="K225" s="49"/>
      <c r="L225" s="25"/>
      <c r="N225" s="2"/>
      <c r="O225" s="2"/>
      <c r="P225" s="2"/>
      <c r="Q225" s="2"/>
      <c r="S225" s="30"/>
      <c r="T225" s="30"/>
      <c r="U225" s="30"/>
      <c r="V225" s="30"/>
    </row>
    <row r="226" spans="1:22" s="6" customFormat="1" ht="21.75">
      <c r="A226" s="1"/>
      <c r="B226" s="2"/>
      <c r="C226" s="4"/>
      <c r="D226" s="2"/>
      <c r="E226" s="2"/>
      <c r="F226" s="2"/>
      <c r="G226" s="34"/>
      <c r="H226" s="27"/>
      <c r="I226" s="49"/>
      <c r="J226" s="49"/>
      <c r="K226" s="49"/>
      <c r="L226" s="25"/>
      <c r="N226" s="2"/>
      <c r="O226" s="2"/>
      <c r="P226" s="2"/>
      <c r="Q226" s="2"/>
      <c r="S226" s="30"/>
      <c r="T226" s="30"/>
      <c r="U226" s="30"/>
      <c r="V226" s="30"/>
    </row>
    <row r="227" spans="1:22" s="6" customFormat="1" ht="21.75">
      <c r="A227" s="1"/>
      <c r="B227" s="2"/>
      <c r="C227" s="4"/>
      <c r="D227" s="2"/>
      <c r="E227" s="2"/>
      <c r="F227" s="2"/>
      <c r="G227" s="34"/>
      <c r="H227" s="27"/>
      <c r="I227" s="49"/>
      <c r="J227" s="49"/>
      <c r="K227" s="49"/>
      <c r="L227" s="25"/>
      <c r="N227" s="2"/>
      <c r="O227" s="2"/>
      <c r="P227" s="2"/>
      <c r="Q227" s="2"/>
      <c r="S227" s="30"/>
      <c r="T227" s="30"/>
      <c r="U227" s="30"/>
      <c r="V227" s="30"/>
    </row>
    <row r="228" spans="1:22" s="6" customFormat="1" ht="21.75">
      <c r="A228" s="1"/>
      <c r="B228" s="2"/>
      <c r="C228" s="4"/>
      <c r="D228" s="2"/>
      <c r="E228" s="2"/>
      <c r="F228" s="2"/>
      <c r="G228" s="34"/>
      <c r="H228" s="27"/>
      <c r="I228" s="49"/>
      <c r="J228" s="49"/>
      <c r="K228" s="49"/>
      <c r="L228" s="25"/>
      <c r="N228" s="2"/>
      <c r="O228" s="2"/>
      <c r="P228" s="2"/>
      <c r="Q228" s="2"/>
      <c r="S228" s="30"/>
      <c r="T228" s="30"/>
      <c r="U228" s="30"/>
      <c r="V228" s="30"/>
    </row>
    <row r="229" spans="1:22" s="6" customFormat="1" ht="21.75">
      <c r="A229" s="1"/>
      <c r="B229" s="2"/>
      <c r="C229" s="4"/>
      <c r="D229" s="2"/>
      <c r="E229" s="2"/>
      <c r="F229" s="2"/>
      <c r="G229" s="34"/>
      <c r="H229" s="27"/>
      <c r="I229" s="49"/>
      <c r="J229" s="49"/>
      <c r="K229" s="49"/>
      <c r="L229" s="25"/>
      <c r="N229" s="2"/>
      <c r="O229" s="2"/>
      <c r="P229" s="2"/>
      <c r="Q229" s="2"/>
      <c r="S229" s="30"/>
      <c r="T229" s="30"/>
      <c r="U229" s="30"/>
      <c r="V229" s="30"/>
    </row>
    <row r="230" spans="1:22" s="6" customFormat="1" ht="21.75">
      <c r="A230" s="1"/>
      <c r="B230" s="2"/>
      <c r="C230" s="4"/>
      <c r="D230" s="2"/>
      <c r="E230" s="2"/>
      <c r="F230" s="2"/>
      <c r="G230" s="34"/>
      <c r="H230" s="28"/>
      <c r="I230" s="49"/>
      <c r="J230" s="49"/>
      <c r="K230" s="49"/>
      <c r="L230" s="25"/>
      <c r="N230" s="2"/>
      <c r="O230" s="2"/>
      <c r="P230" s="2"/>
      <c r="Q230" s="2"/>
      <c r="S230" s="30"/>
      <c r="T230" s="30"/>
      <c r="U230" s="30"/>
      <c r="V230" s="30"/>
    </row>
    <row r="231" spans="1:22" s="5" customFormat="1" ht="21.75">
      <c r="A231" s="1"/>
      <c r="B231" s="2"/>
      <c r="C231" s="4"/>
      <c r="D231" s="2"/>
      <c r="E231" s="2"/>
      <c r="F231" s="2"/>
      <c r="G231" s="34"/>
      <c r="H231" s="27"/>
      <c r="I231" s="49"/>
      <c r="J231" s="49"/>
      <c r="K231" s="49"/>
      <c r="L231" s="25"/>
      <c r="N231" s="2"/>
      <c r="O231" s="2"/>
      <c r="P231" s="2"/>
      <c r="Q231" s="2"/>
      <c r="S231" s="30"/>
      <c r="T231" s="30"/>
      <c r="U231" s="30"/>
      <c r="V231" s="30"/>
    </row>
    <row r="232" spans="1:22" s="6" customFormat="1" ht="21.75">
      <c r="A232" s="1"/>
      <c r="B232" s="2"/>
      <c r="C232" s="4"/>
      <c r="D232" s="2"/>
      <c r="E232" s="2"/>
      <c r="F232" s="2"/>
      <c r="G232" s="34"/>
      <c r="H232" s="27"/>
      <c r="I232" s="49"/>
      <c r="J232" s="49"/>
      <c r="K232" s="49"/>
      <c r="L232" s="25"/>
      <c r="N232" s="2"/>
      <c r="O232" s="2"/>
      <c r="P232" s="2"/>
      <c r="Q232" s="2"/>
      <c r="S232" s="30"/>
      <c r="T232" s="30"/>
      <c r="U232" s="30"/>
      <c r="V232" s="30"/>
    </row>
    <row r="233" spans="1:22" s="6" customFormat="1" ht="21.75">
      <c r="A233" s="1"/>
      <c r="B233" s="2"/>
      <c r="C233" s="4"/>
      <c r="D233" s="2"/>
      <c r="E233" s="2"/>
      <c r="F233" s="2"/>
      <c r="G233" s="34"/>
      <c r="H233" s="27"/>
      <c r="I233" s="49"/>
      <c r="J233" s="49"/>
      <c r="K233" s="49"/>
      <c r="L233" s="25"/>
      <c r="N233" s="2"/>
      <c r="O233" s="2"/>
      <c r="P233" s="2"/>
      <c r="Q233" s="2"/>
      <c r="S233" s="30"/>
      <c r="T233" s="30"/>
      <c r="U233" s="30"/>
      <c r="V233" s="30"/>
    </row>
    <row r="234" spans="1:22" s="6" customFormat="1" ht="21.75">
      <c r="A234" s="1"/>
      <c r="B234" s="2"/>
      <c r="C234" s="4"/>
      <c r="D234" s="2"/>
      <c r="E234" s="2"/>
      <c r="F234" s="2"/>
      <c r="G234" s="34"/>
      <c r="H234" s="27"/>
      <c r="I234" s="49"/>
      <c r="J234" s="49"/>
      <c r="K234" s="49"/>
      <c r="L234" s="25"/>
      <c r="N234" s="2"/>
      <c r="O234" s="2"/>
      <c r="P234" s="2"/>
      <c r="Q234" s="2"/>
      <c r="S234" s="30"/>
      <c r="T234" s="30"/>
      <c r="U234" s="30"/>
      <c r="V234" s="30"/>
    </row>
    <row r="235" spans="1:22" s="6" customFormat="1" ht="21.75">
      <c r="A235" s="1"/>
      <c r="B235" s="2"/>
      <c r="C235" s="4"/>
      <c r="D235" s="2"/>
      <c r="E235" s="2"/>
      <c r="F235" s="2"/>
      <c r="G235" s="34"/>
      <c r="H235" s="28"/>
      <c r="I235" s="49"/>
      <c r="J235" s="49"/>
      <c r="K235" s="49"/>
      <c r="L235" s="25"/>
      <c r="N235" s="2"/>
      <c r="O235" s="2"/>
      <c r="P235" s="2"/>
      <c r="Q235" s="2"/>
      <c r="S235" s="30"/>
      <c r="T235" s="30"/>
      <c r="U235" s="30"/>
      <c r="V235" s="30"/>
    </row>
    <row r="236" spans="1:22" s="5" customFormat="1" ht="21.75">
      <c r="A236" s="1"/>
      <c r="B236" s="2"/>
      <c r="C236" s="4"/>
      <c r="D236" s="2"/>
      <c r="E236" s="2"/>
      <c r="F236" s="2"/>
      <c r="G236" s="34"/>
      <c r="H236" s="27"/>
      <c r="I236" s="49"/>
      <c r="J236" s="49"/>
      <c r="K236" s="49"/>
      <c r="L236" s="25"/>
      <c r="N236" s="2"/>
      <c r="O236" s="2"/>
      <c r="P236" s="2"/>
      <c r="Q236" s="2"/>
      <c r="S236" s="30"/>
      <c r="T236" s="30"/>
      <c r="U236" s="30"/>
      <c r="V236" s="30"/>
    </row>
    <row r="237" spans="1:22" s="6" customFormat="1" ht="21.75">
      <c r="A237" s="1"/>
      <c r="B237" s="2"/>
      <c r="C237" s="4"/>
      <c r="D237" s="2"/>
      <c r="E237" s="2"/>
      <c r="F237" s="2"/>
      <c r="G237" s="34"/>
      <c r="H237" s="27"/>
      <c r="I237" s="49"/>
      <c r="J237" s="49"/>
      <c r="K237" s="49"/>
      <c r="L237" s="25"/>
      <c r="N237" s="2"/>
      <c r="O237" s="2"/>
      <c r="P237" s="2"/>
      <c r="Q237" s="2"/>
      <c r="S237" s="30"/>
      <c r="T237" s="30"/>
      <c r="U237" s="30"/>
      <c r="V237" s="30"/>
    </row>
    <row r="238" spans="1:22" s="6" customFormat="1" ht="21.75">
      <c r="A238" s="1"/>
      <c r="B238" s="2"/>
      <c r="C238" s="4"/>
      <c r="D238" s="2"/>
      <c r="E238" s="2"/>
      <c r="F238" s="2"/>
      <c r="G238" s="34"/>
      <c r="H238" s="27"/>
      <c r="I238" s="49"/>
      <c r="J238" s="49"/>
      <c r="K238" s="49"/>
      <c r="L238" s="25"/>
      <c r="N238" s="2"/>
      <c r="O238" s="2"/>
      <c r="P238" s="2"/>
      <c r="Q238" s="2"/>
      <c r="S238" s="30"/>
      <c r="T238" s="30"/>
      <c r="U238" s="30"/>
      <c r="V238" s="30"/>
    </row>
    <row r="239" spans="1:22" s="6" customFormat="1" ht="21.75">
      <c r="A239" s="1"/>
      <c r="B239" s="2"/>
      <c r="C239" s="4"/>
      <c r="D239" s="2"/>
      <c r="E239" s="2"/>
      <c r="F239" s="2"/>
      <c r="G239" s="34"/>
      <c r="H239" s="27"/>
      <c r="I239" s="49"/>
      <c r="J239" s="49"/>
      <c r="K239" s="49"/>
      <c r="L239" s="25"/>
      <c r="N239" s="2"/>
      <c r="O239" s="2"/>
      <c r="P239" s="2"/>
      <c r="Q239" s="2"/>
      <c r="S239" s="30"/>
      <c r="T239" s="30"/>
      <c r="U239" s="30"/>
      <c r="V239" s="30"/>
    </row>
    <row r="240" spans="1:22" s="6" customFormat="1" ht="21.75">
      <c r="A240" s="1"/>
      <c r="B240" s="2"/>
      <c r="C240" s="4"/>
      <c r="D240" s="2"/>
      <c r="E240" s="2"/>
      <c r="F240" s="2"/>
      <c r="G240" s="34"/>
      <c r="H240" s="27"/>
      <c r="I240" s="49"/>
      <c r="J240" s="49"/>
      <c r="K240" s="49"/>
      <c r="L240" s="25"/>
      <c r="N240" s="2"/>
      <c r="O240" s="2"/>
      <c r="P240" s="2"/>
      <c r="Q240" s="2"/>
      <c r="S240" s="30"/>
      <c r="T240" s="30"/>
      <c r="U240" s="30"/>
      <c r="V240" s="30"/>
    </row>
    <row r="241" spans="1:22" s="6" customFormat="1" ht="21.75">
      <c r="A241" s="1"/>
      <c r="B241" s="2"/>
      <c r="C241" s="4"/>
      <c r="D241" s="2"/>
      <c r="E241" s="2"/>
      <c r="F241" s="2"/>
      <c r="G241" s="34"/>
      <c r="H241" s="28"/>
      <c r="I241" s="49"/>
      <c r="J241" s="49"/>
      <c r="K241" s="49"/>
      <c r="L241" s="25"/>
      <c r="N241" s="2"/>
      <c r="O241" s="2"/>
      <c r="P241" s="2"/>
      <c r="Q241" s="2"/>
      <c r="S241" s="30"/>
      <c r="T241" s="30"/>
      <c r="U241" s="30"/>
      <c r="V241" s="30"/>
    </row>
    <row r="242" spans="1:22" s="5" customFormat="1" ht="21.75">
      <c r="A242" s="1"/>
      <c r="B242" s="2"/>
      <c r="C242" s="4"/>
      <c r="D242" s="2"/>
      <c r="E242" s="2"/>
      <c r="F242" s="2"/>
      <c r="G242" s="34"/>
      <c r="H242" s="27"/>
      <c r="I242" s="49"/>
      <c r="J242" s="49"/>
      <c r="K242" s="49"/>
      <c r="L242" s="25"/>
      <c r="N242" s="2"/>
      <c r="O242" s="2"/>
      <c r="P242" s="2"/>
      <c r="Q242" s="2"/>
      <c r="S242" s="30"/>
      <c r="T242" s="30"/>
      <c r="U242" s="30"/>
      <c r="V242" s="30"/>
    </row>
    <row r="243" spans="1:22" s="6" customFormat="1" ht="21.75">
      <c r="A243" s="1"/>
      <c r="B243" s="2"/>
      <c r="C243" s="4"/>
      <c r="D243" s="2"/>
      <c r="E243" s="2"/>
      <c r="F243" s="2"/>
      <c r="G243" s="34"/>
      <c r="H243" s="27"/>
      <c r="I243" s="49"/>
      <c r="J243" s="49"/>
      <c r="K243" s="49"/>
      <c r="L243" s="25"/>
      <c r="N243" s="2"/>
      <c r="O243" s="2"/>
      <c r="P243" s="2"/>
      <c r="Q243" s="2"/>
      <c r="S243" s="30"/>
      <c r="T243" s="30"/>
      <c r="U243" s="30"/>
      <c r="V243" s="30"/>
    </row>
    <row r="244" spans="1:22" s="6" customFormat="1" ht="21.75">
      <c r="A244" s="1"/>
      <c r="B244" s="2"/>
      <c r="C244" s="4"/>
      <c r="D244" s="2"/>
      <c r="E244" s="2"/>
      <c r="F244" s="2"/>
      <c r="G244" s="34"/>
      <c r="H244" s="27"/>
      <c r="I244" s="49"/>
      <c r="J244" s="49"/>
      <c r="K244" s="49"/>
      <c r="L244" s="25"/>
      <c r="N244" s="2"/>
      <c r="O244" s="2"/>
      <c r="P244" s="2"/>
      <c r="Q244" s="2"/>
      <c r="S244" s="30"/>
      <c r="T244" s="30"/>
      <c r="U244" s="30"/>
      <c r="V244" s="30"/>
    </row>
    <row r="245" spans="1:22" s="6" customFormat="1" ht="21.75">
      <c r="A245" s="1"/>
      <c r="B245" s="2"/>
      <c r="C245" s="4"/>
      <c r="D245" s="2"/>
      <c r="E245" s="2"/>
      <c r="F245" s="2"/>
      <c r="G245" s="34"/>
      <c r="H245" s="27"/>
      <c r="I245" s="49"/>
      <c r="J245" s="49"/>
      <c r="K245" s="49"/>
      <c r="L245" s="25"/>
      <c r="N245" s="2"/>
      <c r="O245" s="2"/>
      <c r="P245" s="2"/>
      <c r="Q245" s="2"/>
      <c r="S245" s="30"/>
      <c r="T245" s="30"/>
      <c r="U245" s="30"/>
      <c r="V245" s="30"/>
    </row>
    <row r="246" spans="1:22" s="6" customFormat="1" ht="21.75">
      <c r="A246" s="1"/>
      <c r="B246" s="2"/>
      <c r="C246" s="4"/>
      <c r="D246" s="2"/>
      <c r="E246" s="2"/>
      <c r="F246" s="2"/>
      <c r="G246" s="34"/>
      <c r="H246" s="27"/>
      <c r="I246" s="49"/>
      <c r="J246" s="49"/>
      <c r="K246" s="49"/>
      <c r="L246" s="25"/>
      <c r="N246" s="2"/>
      <c r="O246" s="2"/>
      <c r="P246" s="2"/>
      <c r="Q246" s="2"/>
      <c r="S246" s="30"/>
      <c r="T246" s="30"/>
      <c r="U246" s="30"/>
      <c r="V246" s="30"/>
    </row>
    <row r="247" spans="1:22" s="6" customFormat="1" ht="21.75">
      <c r="A247" s="1"/>
      <c r="B247" s="2"/>
      <c r="C247" s="4"/>
      <c r="D247" s="2"/>
      <c r="E247" s="2"/>
      <c r="F247" s="2"/>
      <c r="G247" s="34"/>
      <c r="H247" s="28"/>
      <c r="I247" s="49"/>
      <c r="J247" s="49"/>
      <c r="K247" s="49"/>
      <c r="L247" s="25"/>
      <c r="N247" s="2"/>
      <c r="O247" s="2"/>
      <c r="P247" s="2"/>
      <c r="Q247" s="2"/>
      <c r="S247" s="30"/>
      <c r="T247" s="30"/>
      <c r="U247" s="30"/>
      <c r="V247" s="30"/>
    </row>
    <row r="248" spans="1:22" s="5" customFormat="1" ht="21.75">
      <c r="A248" s="1"/>
      <c r="B248" s="2"/>
      <c r="C248" s="4"/>
      <c r="D248" s="2"/>
      <c r="E248" s="2"/>
      <c r="F248" s="2"/>
      <c r="G248" s="34"/>
      <c r="H248" s="27"/>
      <c r="I248" s="49"/>
      <c r="J248" s="49"/>
      <c r="K248" s="49"/>
      <c r="L248" s="25"/>
      <c r="N248" s="2"/>
      <c r="O248" s="2"/>
      <c r="P248" s="2"/>
      <c r="Q248" s="2"/>
      <c r="S248" s="30"/>
      <c r="T248" s="30"/>
      <c r="U248" s="30"/>
      <c r="V248" s="30"/>
    </row>
    <row r="249" spans="1:22" s="6" customFormat="1" ht="21.75">
      <c r="A249" s="1"/>
      <c r="B249" s="2"/>
      <c r="C249" s="4"/>
      <c r="D249" s="2"/>
      <c r="E249" s="2"/>
      <c r="F249" s="2"/>
      <c r="G249" s="34"/>
      <c r="H249" s="27"/>
      <c r="I249" s="49"/>
      <c r="J249" s="49"/>
      <c r="K249" s="49"/>
      <c r="L249" s="25"/>
      <c r="N249" s="2"/>
      <c r="O249" s="2"/>
      <c r="P249" s="2"/>
      <c r="Q249" s="2"/>
      <c r="S249" s="30"/>
      <c r="T249" s="30"/>
      <c r="U249" s="30"/>
      <c r="V249" s="30"/>
    </row>
    <row r="250" spans="1:22" s="6" customFormat="1" ht="21.75">
      <c r="A250" s="1"/>
      <c r="B250" s="2"/>
      <c r="C250" s="4"/>
      <c r="D250" s="2"/>
      <c r="E250" s="2"/>
      <c r="F250" s="2"/>
      <c r="G250" s="34"/>
      <c r="H250" s="27"/>
      <c r="I250" s="49"/>
      <c r="J250" s="49"/>
      <c r="K250" s="49"/>
      <c r="L250" s="25"/>
      <c r="N250" s="2"/>
      <c r="O250" s="2"/>
      <c r="P250" s="2"/>
      <c r="Q250" s="2"/>
      <c r="S250" s="30"/>
      <c r="T250" s="30"/>
      <c r="U250" s="30"/>
      <c r="V250" s="30"/>
    </row>
    <row r="251" spans="1:22" s="6" customFormat="1" ht="21.75">
      <c r="A251" s="1"/>
      <c r="B251" s="2"/>
      <c r="C251" s="4"/>
      <c r="D251" s="2"/>
      <c r="E251" s="2"/>
      <c r="F251" s="2"/>
      <c r="G251" s="34"/>
      <c r="H251" s="27"/>
      <c r="I251" s="49"/>
      <c r="J251" s="49"/>
      <c r="K251" s="49"/>
      <c r="L251" s="25"/>
      <c r="N251" s="2"/>
      <c r="O251" s="2"/>
      <c r="P251" s="2"/>
      <c r="Q251" s="2"/>
      <c r="S251" s="30"/>
      <c r="T251" s="30"/>
      <c r="U251" s="30"/>
      <c r="V251" s="30"/>
    </row>
    <row r="252" spans="1:22" s="6" customFormat="1" ht="21.75">
      <c r="A252" s="1"/>
      <c r="B252" s="2"/>
      <c r="C252" s="4"/>
      <c r="D252" s="2"/>
      <c r="E252" s="2"/>
      <c r="F252" s="2"/>
      <c r="G252" s="34"/>
      <c r="H252" s="27"/>
      <c r="I252" s="49"/>
      <c r="J252" s="49"/>
      <c r="K252" s="49"/>
      <c r="L252" s="25"/>
      <c r="N252" s="2"/>
      <c r="O252" s="2"/>
      <c r="P252" s="2"/>
      <c r="Q252" s="2"/>
      <c r="S252" s="30"/>
      <c r="T252" s="30"/>
      <c r="U252" s="30"/>
      <c r="V252" s="30"/>
    </row>
    <row r="253" spans="1:22" s="6" customFormat="1" ht="21.75">
      <c r="A253" s="1"/>
      <c r="B253" s="2"/>
      <c r="C253" s="4"/>
      <c r="D253" s="2"/>
      <c r="E253" s="2"/>
      <c r="F253" s="2"/>
      <c r="G253" s="34"/>
      <c r="H253" s="28"/>
      <c r="I253" s="49"/>
      <c r="J253" s="49"/>
      <c r="K253" s="49"/>
      <c r="L253" s="25"/>
      <c r="N253" s="2"/>
      <c r="O253" s="2"/>
      <c r="P253" s="2"/>
      <c r="Q253" s="2"/>
      <c r="S253" s="30"/>
      <c r="T253" s="30"/>
      <c r="U253" s="30"/>
      <c r="V253" s="30"/>
    </row>
    <row r="254" spans="1:22" s="5" customFormat="1" ht="21.75">
      <c r="A254" s="1"/>
      <c r="B254" s="2"/>
      <c r="C254" s="4"/>
      <c r="D254" s="2"/>
      <c r="E254" s="2"/>
      <c r="F254" s="2"/>
      <c r="G254" s="34"/>
      <c r="H254" s="27"/>
      <c r="I254" s="49"/>
      <c r="J254" s="49"/>
      <c r="K254" s="49"/>
      <c r="L254" s="25"/>
      <c r="N254" s="2"/>
      <c r="O254" s="2"/>
      <c r="P254" s="2"/>
      <c r="Q254" s="2"/>
      <c r="S254" s="30"/>
      <c r="T254" s="30"/>
      <c r="U254" s="30"/>
      <c r="V254" s="30"/>
    </row>
    <row r="255" spans="1:22" s="6" customFormat="1" ht="21.75">
      <c r="A255" s="1"/>
      <c r="B255" s="2"/>
      <c r="C255" s="4"/>
      <c r="D255" s="2"/>
      <c r="E255" s="2"/>
      <c r="F255" s="2"/>
      <c r="G255" s="34"/>
      <c r="H255" s="27"/>
      <c r="I255" s="49"/>
      <c r="J255" s="49"/>
      <c r="K255" s="49"/>
      <c r="L255" s="25"/>
      <c r="N255" s="2"/>
      <c r="O255" s="2"/>
      <c r="P255" s="2"/>
      <c r="Q255" s="2"/>
      <c r="S255" s="30"/>
      <c r="T255" s="30"/>
      <c r="U255" s="30"/>
      <c r="V255" s="30"/>
    </row>
    <row r="256" spans="1:22" s="6" customFormat="1" ht="21.75">
      <c r="A256" s="1"/>
      <c r="B256" s="2"/>
      <c r="C256" s="4"/>
      <c r="D256" s="2"/>
      <c r="E256" s="2"/>
      <c r="F256" s="2"/>
      <c r="G256" s="34"/>
      <c r="H256" s="27"/>
      <c r="I256" s="49"/>
      <c r="J256" s="49"/>
      <c r="K256" s="49"/>
      <c r="L256" s="25"/>
      <c r="N256" s="2"/>
      <c r="O256" s="2"/>
      <c r="P256" s="2"/>
      <c r="Q256" s="2"/>
      <c r="S256" s="30"/>
      <c r="T256" s="30"/>
      <c r="U256" s="30"/>
      <c r="V256" s="30"/>
    </row>
    <row r="257" spans="1:22" s="6" customFormat="1" ht="21.75">
      <c r="A257" s="1"/>
      <c r="B257" s="2"/>
      <c r="C257" s="4"/>
      <c r="D257" s="2"/>
      <c r="E257" s="2"/>
      <c r="F257" s="2"/>
      <c r="G257" s="34"/>
      <c r="H257" s="27"/>
      <c r="I257" s="49"/>
      <c r="J257" s="49"/>
      <c r="K257" s="49"/>
      <c r="L257" s="25"/>
      <c r="N257" s="2"/>
      <c r="O257" s="2"/>
      <c r="P257" s="2"/>
      <c r="Q257" s="2"/>
      <c r="S257" s="30"/>
      <c r="T257" s="30"/>
      <c r="U257" s="30"/>
      <c r="V257" s="30"/>
    </row>
    <row r="258" spans="1:22" s="6" customFormat="1" ht="21.75">
      <c r="A258" s="1"/>
      <c r="B258" s="2"/>
      <c r="C258" s="4"/>
      <c r="D258" s="2"/>
      <c r="E258" s="2"/>
      <c r="F258" s="2"/>
      <c r="G258" s="34"/>
      <c r="H258" s="28"/>
      <c r="I258" s="49"/>
      <c r="J258" s="49"/>
      <c r="K258" s="49"/>
      <c r="L258" s="25"/>
      <c r="N258" s="2"/>
      <c r="O258" s="2"/>
      <c r="P258" s="2"/>
      <c r="Q258" s="2"/>
      <c r="S258" s="30"/>
      <c r="T258" s="30"/>
      <c r="U258" s="30"/>
      <c r="V258" s="30"/>
    </row>
    <row r="259" spans="1:22" s="6" customFormat="1" ht="21.75">
      <c r="A259" s="1"/>
      <c r="B259" s="2"/>
      <c r="C259" s="4"/>
      <c r="D259" s="2"/>
      <c r="E259" s="2"/>
      <c r="F259" s="2"/>
      <c r="G259" s="34"/>
      <c r="H259" s="33"/>
      <c r="I259" s="49"/>
      <c r="J259" s="49"/>
      <c r="K259" s="49"/>
      <c r="L259" s="25"/>
      <c r="N259" s="2"/>
      <c r="O259" s="2"/>
      <c r="P259" s="2"/>
      <c r="Q259" s="2"/>
      <c r="S259" s="30"/>
      <c r="T259" s="30"/>
      <c r="U259" s="30"/>
      <c r="V259" s="30"/>
    </row>
    <row r="260" spans="1:22" s="6" customFormat="1" ht="21.75" hidden="1">
      <c r="A260" s="1"/>
      <c r="B260" s="2"/>
      <c r="C260" s="4"/>
      <c r="D260" s="2"/>
      <c r="E260" s="2"/>
      <c r="F260" s="2"/>
      <c r="G260" s="34"/>
      <c r="H260" s="33"/>
      <c r="I260" s="49"/>
      <c r="J260" s="49"/>
      <c r="K260" s="49"/>
      <c r="L260" s="25"/>
      <c r="N260" s="2"/>
      <c r="O260" s="2"/>
      <c r="P260" s="2"/>
      <c r="Q260" s="2"/>
      <c r="S260" s="30"/>
      <c r="T260" s="30"/>
      <c r="U260" s="30"/>
      <c r="V260" s="30"/>
    </row>
    <row r="261" spans="1:22" s="6" customFormat="1" ht="21.75">
      <c r="A261" s="1"/>
      <c r="B261" s="2"/>
      <c r="C261" s="4"/>
      <c r="D261" s="2"/>
      <c r="E261" s="2"/>
      <c r="F261" s="2"/>
      <c r="G261" s="34"/>
      <c r="H261" s="33"/>
      <c r="I261" s="49"/>
      <c r="J261" s="49"/>
      <c r="K261" s="49"/>
      <c r="L261" s="25"/>
      <c r="N261" s="2"/>
      <c r="O261" s="2"/>
      <c r="P261" s="2"/>
      <c r="Q261" s="2"/>
      <c r="S261" s="30"/>
      <c r="T261" s="30"/>
      <c r="U261" s="30"/>
      <c r="V261" s="30"/>
    </row>
    <row r="262" spans="1:22" s="6" customFormat="1" ht="21.75">
      <c r="A262" s="1"/>
      <c r="B262" s="2"/>
      <c r="C262" s="4"/>
      <c r="D262" s="2"/>
      <c r="E262" s="2"/>
      <c r="F262" s="2"/>
      <c r="G262" s="34"/>
      <c r="H262" s="33"/>
      <c r="I262" s="49"/>
      <c r="J262" s="49"/>
      <c r="K262" s="49"/>
      <c r="L262" s="25"/>
      <c r="N262" s="2"/>
      <c r="O262" s="2"/>
      <c r="P262" s="2"/>
      <c r="Q262" s="2"/>
      <c r="S262" s="30"/>
      <c r="T262" s="30"/>
      <c r="U262" s="30"/>
      <c r="V262" s="30"/>
    </row>
    <row r="263" spans="1:22" s="6" customFormat="1" ht="21.75">
      <c r="A263" s="1"/>
      <c r="B263" s="2"/>
      <c r="C263" s="4"/>
      <c r="D263" s="2"/>
      <c r="E263" s="2"/>
      <c r="F263" s="2"/>
      <c r="G263" s="34"/>
      <c r="H263" s="33"/>
      <c r="I263" s="49"/>
      <c r="J263" s="49"/>
      <c r="K263" s="49"/>
      <c r="L263" s="25"/>
      <c r="N263" s="2"/>
      <c r="O263" s="2"/>
      <c r="P263" s="2"/>
      <c r="Q263" s="2"/>
      <c r="S263" s="30"/>
      <c r="T263" s="30"/>
      <c r="U263" s="30"/>
      <c r="V263" s="30"/>
    </row>
    <row r="264" spans="1:22" s="6" customFormat="1" ht="21.75">
      <c r="A264" s="1"/>
      <c r="B264" s="2"/>
      <c r="C264" s="4"/>
      <c r="D264" s="2"/>
      <c r="E264" s="2"/>
      <c r="F264" s="2"/>
      <c r="G264" s="34"/>
      <c r="H264" s="33"/>
      <c r="I264" s="49"/>
      <c r="J264" s="49"/>
      <c r="K264" s="49"/>
      <c r="L264" s="25"/>
      <c r="N264" s="2"/>
      <c r="O264" s="2"/>
      <c r="P264" s="2"/>
      <c r="Q264" s="2"/>
      <c r="S264" s="30"/>
      <c r="T264" s="30"/>
      <c r="U264" s="30"/>
      <c r="V264" s="30"/>
    </row>
    <row r="265" spans="1:22" s="6" customFormat="1" ht="21.75">
      <c r="A265" s="1"/>
      <c r="B265" s="2"/>
      <c r="C265" s="4"/>
      <c r="D265" s="2"/>
      <c r="E265" s="2"/>
      <c r="F265" s="2"/>
      <c r="G265" s="34"/>
      <c r="H265" s="33"/>
      <c r="I265" s="49"/>
      <c r="J265" s="49"/>
      <c r="K265" s="49"/>
      <c r="L265" s="25"/>
      <c r="N265" s="2"/>
      <c r="O265" s="2"/>
      <c r="P265" s="2"/>
      <c r="Q265" s="2"/>
      <c r="S265" s="30"/>
      <c r="T265" s="30"/>
      <c r="U265" s="30"/>
      <c r="V265" s="30"/>
    </row>
    <row r="266" spans="1:22" s="6" customFormat="1" ht="21.75">
      <c r="A266" s="1"/>
      <c r="B266" s="2"/>
      <c r="C266" s="4"/>
      <c r="D266" s="2"/>
      <c r="E266" s="2"/>
      <c r="F266" s="2"/>
      <c r="G266" s="34"/>
      <c r="H266" s="33"/>
      <c r="I266" s="49"/>
      <c r="J266" s="49"/>
      <c r="K266" s="49"/>
      <c r="L266" s="25"/>
      <c r="N266" s="2"/>
      <c r="O266" s="2"/>
      <c r="P266" s="2"/>
      <c r="Q266" s="2"/>
      <c r="S266" s="30"/>
      <c r="T266" s="30"/>
      <c r="U266" s="30"/>
      <c r="V266" s="30"/>
    </row>
    <row r="267" spans="1:22" s="6" customFormat="1" ht="21.75">
      <c r="A267" s="1"/>
      <c r="B267" s="2"/>
      <c r="C267" s="4"/>
      <c r="D267" s="2"/>
      <c r="E267" s="2"/>
      <c r="F267" s="2"/>
      <c r="G267" s="34"/>
      <c r="H267" s="33"/>
      <c r="I267" s="49"/>
      <c r="J267" s="49"/>
      <c r="K267" s="49"/>
      <c r="L267" s="25"/>
      <c r="N267" s="2"/>
      <c r="O267" s="2"/>
      <c r="P267" s="2"/>
      <c r="Q267" s="2"/>
      <c r="S267" s="30"/>
      <c r="T267" s="30"/>
      <c r="U267" s="30"/>
      <c r="V267" s="30"/>
    </row>
    <row r="268" spans="1:22" s="6" customFormat="1" ht="21.75">
      <c r="A268" s="1"/>
      <c r="B268" s="2"/>
      <c r="C268" s="4"/>
      <c r="D268" s="2"/>
      <c r="E268" s="2"/>
      <c r="F268" s="2"/>
      <c r="G268" s="34"/>
      <c r="H268" s="34"/>
      <c r="I268" s="49"/>
      <c r="J268" s="49"/>
      <c r="K268" s="49"/>
      <c r="L268" s="25"/>
      <c r="N268" s="2"/>
      <c r="O268" s="2"/>
      <c r="P268" s="2"/>
      <c r="Q268" s="2"/>
      <c r="S268" s="30"/>
      <c r="T268" s="30"/>
      <c r="U268" s="30"/>
      <c r="V268" s="30"/>
    </row>
  </sheetData>
  <sheetProtection/>
  <mergeCells count="211">
    <mergeCell ref="A183:C183"/>
    <mergeCell ref="A195:B195"/>
    <mergeCell ref="A200:B200"/>
    <mergeCell ref="A187:B187"/>
    <mergeCell ref="A133:B133"/>
    <mergeCell ref="A128:B128"/>
    <mergeCell ref="A193:B193"/>
    <mergeCell ref="A189:B189"/>
    <mergeCell ref="A190:B190"/>
    <mergeCell ref="A174:B174"/>
    <mergeCell ref="A75:B75"/>
    <mergeCell ref="A140:B140"/>
    <mergeCell ref="A192:B192"/>
    <mergeCell ref="A181:B181"/>
    <mergeCell ref="A182:B182"/>
    <mergeCell ref="A191:B191"/>
    <mergeCell ref="A184:B184"/>
    <mergeCell ref="A185:B185"/>
    <mergeCell ref="A186:B186"/>
    <mergeCell ref="A188:B188"/>
    <mergeCell ref="A194:B194"/>
    <mergeCell ref="A196:B196"/>
    <mergeCell ref="A197:C197"/>
    <mergeCell ref="A198:B198"/>
    <mergeCell ref="A199:B199"/>
    <mergeCell ref="A205:B205"/>
    <mergeCell ref="S2:V2"/>
    <mergeCell ref="H2:L2"/>
    <mergeCell ref="N2:Q2"/>
    <mergeCell ref="A139:B139"/>
    <mergeCell ref="A138:B138"/>
    <mergeCell ref="A125:B125"/>
    <mergeCell ref="A126:B126"/>
    <mergeCell ref="A129:B129"/>
    <mergeCell ref="A130:B130"/>
    <mergeCell ref="A117:B117"/>
    <mergeCell ref="A209:B209"/>
    <mergeCell ref="A210:C210"/>
    <mergeCell ref="A211:C211"/>
    <mergeCell ref="A201:B201"/>
    <mergeCell ref="A202:B202"/>
    <mergeCell ref="A203:B203"/>
    <mergeCell ref="A204:B204"/>
    <mergeCell ref="A208:B208"/>
    <mergeCell ref="A207:B207"/>
    <mergeCell ref="A206:B206"/>
    <mergeCell ref="A175:B175"/>
    <mergeCell ref="A176:B176"/>
    <mergeCell ref="A177:B177"/>
    <mergeCell ref="A178:B178"/>
    <mergeCell ref="A180:B180"/>
    <mergeCell ref="A168:B168"/>
    <mergeCell ref="A169:B169"/>
    <mergeCell ref="A170:B170"/>
    <mergeCell ref="A171:B171"/>
    <mergeCell ref="A172:B172"/>
    <mergeCell ref="A173:B173"/>
    <mergeCell ref="A159:B159"/>
    <mergeCell ref="A160:B160"/>
    <mergeCell ref="A162:B162"/>
    <mergeCell ref="A164:B164"/>
    <mergeCell ref="A166:B166"/>
    <mergeCell ref="A167:C167"/>
    <mergeCell ref="A165:B165"/>
    <mergeCell ref="A153:B153"/>
    <mergeCell ref="A154:B154"/>
    <mergeCell ref="A155:B155"/>
    <mergeCell ref="A156:B156"/>
    <mergeCell ref="A157:B157"/>
    <mergeCell ref="A158:B158"/>
    <mergeCell ref="A146:B146"/>
    <mergeCell ref="A147:B147"/>
    <mergeCell ref="A148:B148"/>
    <mergeCell ref="A150:B150"/>
    <mergeCell ref="A151:C151"/>
    <mergeCell ref="A152:B152"/>
    <mergeCell ref="A149:B149"/>
    <mergeCell ref="A144:B144"/>
    <mergeCell ref="A145:B145"/>
    <mergeCell ref="A131:B131"/>
    <mergeCell ref="A132:B132"/>
    <mergeCell ref="A135:B135"/>
    <mergeCell ref="A136:C136"/>
    <mergeCell ref="A137:B137"/>
    <mergeCell ref="A123:B123"/>
    <mergeCell ref="A124:B124"/>
    <mergeCell ref="A119:B119"/>
    <mergeCell ref="A141:B141"/>
    <mergeCell ref="A142:B142"/>
    <mergeCell ref="A143:B143"/>
    <mergeCell ref="A127:B127"/>
    <mergeCell ref="A134:B134"/>
    <mergeCell ref="A121:B121"/>
    <mergeCell ref="A111:B111"/>
    <mergeCell ref="A112:B112"/>
    <mergeCell ref="A113:B113"/>
    <mergeCell ref="A114:B114"/>
    <mergeCell ref="A115:B115"/>
    <mergeCell ref="A116:B116"/>
    <mergeCell ref="A118:B118"/>
    <mergeCell ref="A120:B120"/>
    <mergeCell ref="A122:C122"/>
    <mergeCell ref="A104:B104"/>
    <mergeCell ref="A105:B105"/>
    <mergeCell ref="A107:B107"/>
    <mergeCell ref="A108:C108"/>
    <mergeCell ref="A109:B109"/>
    <mergeCell ref="A110:B110"/>
    <mergeCell ref="A106:B106"/>
    <mergeCell ref="A97:B97"/>
    <mergeCell ref="A99:B99"/>
    <mergeCell ref="A100:B100"/>
    <mergeCell ref="A101:B101"/>
    <mergeCell ref="A102:B102"/>
    <mergeCell ref="A103:B103"/>
    <mergeCell ref="A98:B98"/>
    <mergeCell ref="A90:B90"/>
    <mergeCell ref="A91:B91"/>
    <mergeCell ref="A92:B92"/>
    <mergeCell ref="A94:C94"/>
    <mergeCell ref="A95:B95"/>
    <mergeCell ref="A96:B96"/>
    <mergeCell ref="A93:B93"/>
    <mergeCell ref="A84:B84"/>
    <mergeCell ref="A85:B85"/>
    <mergeCell ref="A86:B86"/>
    <mergeCell ref="A87:B87"/>
    <mergeCell ref="A88:B88"/>
    <mergeCell ref="A89:B89"/>
    <mergeCell ref="A76:B76"/>
    <mergeCell ref="A78:B78"/>
    <mergeCell ref="A79:B79"/>
    <mergeCell ref="A81:C81"/>
    <mergeCell ref="A82:B82"/>
    <mergeCell ref="A83:B83"/>
    <mergeCell ref="A80:B80"/>
    <mergeCell ref="A77:B77"/>
    <mergeCell ref="A74:B74"/>
    <mergeCell ref="A64:B64"/>
    <mergeCell ref="A65:B65"/>
    <mergeCell ref="A66:C66"/>
    <mergeCell ref="A67:B67"/>
    <mergeCell ref="A68:B68"/>
    <mergeCell ref="A63:B63"/>
    <mergeCell ref="A70:B70"/>
    <mergeCell ref="A71:B71"/>
    <mergeCell ref="A72:B72"/>
    <mergeCell ref="A73:B73"/>
    <mergeCell ref="A62:B62"/>
    <mergeCell ref="A53:B53"/>
    <mergeCell ref="A54:B54"/>
    <mergeCell ref="A55:B55"/>
    <mergeCell ref="A56:B56"/>
    <mergeCell ref="A69:B69"/>
    <mergeCell ref="A57:B57"/>
    <mergeCell ref="A58:B58"/>
    <mergeCell ref="A59:B59"/>
    <mergeCell ref="A60:B60"/>
    <mergeCell ref="A61:B61"/>
    <mergeCell ref="A47:B47"/>
    <mergeCell ref="A49:B49"/>
    <mergeCell ref="A50:B50"/>
    <mergeCell ref="A51:C51"/>
    <mergeCell ref="A48:B48"/>
    <mergeCell ref="A52:B52"/>
    <mergeCell ref="A39:B39"/>
    <mergeCell ref="A40:B40"/>
    <mergeCell ref="A41:B41"/>
    <mergeCell ref="A42:B42"/>
    <mergeCell ref="A44:B44"/>
    <mergeCell ref="A46:B46"/>
    <mergeCell ref="A43:B43"/>
    <mergeCell ref="A45:B45"/>
    <mergeCell ref="A35:C35"/>
    <mergeCell ref="A33:B33"/>
    <mergeCell ref="A36:B36"/>
    <mergeCell ref="A32:B32"/>
    <mergeCell ref="A37:B37"/>
    <mergeCell ref="A38:B38"/>
    <mergeCell ref="A27:B27"/>
    <mergeCell ref="A28:B28"/>
    <mergeCell ref="A29:B29"/>
    <mergeCell ref="A30:B30"/>
    <mergeCell ref="A31:B31"/>
    <mergeCell ref="A34:B34"/>
    <mergeCell ref="A22:B22"/>
    <mergeCell ref="A23:B23"/>
    <mergeCell ref="A16:B16"/>
    <mergeCell ref="A24:B24"/>
    <mergeCell ref="A25:B25"/>
    <mergeCell ref="A26:B26"/>
    <mergeCell ref="A17:B17"/>
    <mergeCell ref="A18:B18"/>
    <mergeCell ref="A19:B19"/>
    <mergeCell ref="A20:B20"/>
    <mergeCell ref="A1:F1"/>
    <mergeCell ref="A2:F2"/>
    <mergeCell ref="A3:F3"/>
    <mergeCell ref="A5:B5"/>
    <mergeCell ref="A6:B6"/>
    <mergeCell ref="A7:B7"/>
    <mergeCell ref="A179:B179"/>
    <mergeCell ref="A8:B8"/>
    <mergeCell ref="A9:B9"/>
    <mergeCell ref="A10:B10"/>
    <mergeCell ref="A11:B11"/>
    <mergeCell ref="A12:B12"/>
    <mergeCell ref="A13:B13"/>
    <mergeCell ref="A14:B14"/>
    <mergeCell ref="A21:C21"/>
    <mergeCell ref="A15:B15"/>
  </mergeCells>
  <printOptions horizontalCentered="1"/>
  <pageMargins left="0.236220472440945" right="0.236220472440945" top="0.551181102362205" bottom="0.551181102362205" header="0.31496062992126" footer="0.3149606299212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1">
      <selection activeCell="T106" sqref="T106"/>
    </sheetView>
  </sheetViews>
  <sheetFormatPr defaultColWidth="9.140625" defaultRowHeight="12.75"/>
  <cols>
    <col min="1" max="1" width="7.140625" style="1" customWidth="1"/>
    <col min="2" max="2" width="28.00390625" style="2" customWidth="1"/>
    <col min="3" max="3" width="10.140625" style="4" customWidth="1"/>
    <col min="4" max="4" width="17.7109375" style="2" hidden="1" customWidth="1"/>
    <col min="5" max="5" width="13.57421875" style="2" hidden="1" customWidth="1"/>
    <col min="6" max="6" width="17.7109375" style="2" hidden="1" customWidth="1"/>
    <col min="7" max="7" width="17.8515625" style="2" hidden="1" customWidth="1"/>
    <col min="8" max="8" width="5.140625" style="34" hidden="1" customWidth="1"/>
    <col min="9" max="9" width="33.57421875" style="34" hidden="1" customWidth="1"/>
    <col min="10" max="10" width="15.7109375" style="49" hidden="1" customWidth="1"/>
    <col min="11" max="11" width="13.7109375" style="49" hidden="1" customWidth="1"/>
    <col min="12" max="13" width="15.7109375" style="49" hidden="1" customWidth="1"/>
    <col min="14" max="14" width="4.421875" style="2" hidden="1" customWidth="1"/>
    <col min="15" max="15" width="17.7109375" style="2" hidden="1" customWidth="1"/>
    <col min="16" max="16" width="13.57421875" style="2" hidden="1" customWidth="1"/>
    <col min="17" max="17" width="17.7109375" style="2" hidden="1" customWidth="1"/>
    <col min="18" max="18" width="17.8515625" style="2" hidden="1" customWidth="1"/>
    <col min="19" max="19" width="5.421875" style="2" hidden="1" customWidth="1"/>
    <col min="20" max="20" width="17.7109375" style="48" customWidth="1"/>
    <col min="21" max="21" width="13.57421875" style="48" hidden="1" customWidth="1"/>
    <col min="22" max="23" width="17.7109375" style="48" customWidth="1"/>
    <col min="24" max="16384" width="9.140625" style="2" customWidth="1"/>
  </cols>
  <sheetData>
    <row r="1" spans="1:23" ht="21.7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.75">
      <c r="A2" s="80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21.75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18" ht="21.75">
      <c r="A4" s="38"/>
      <c r="B4" s="38"/>
      <c r="C4" s="38"/>
      <c r="D4" s="38"/>
      <c r="E4" s="38"/>
      <c r="F4" s="38"/>
      <c r="G4" s="38"/>
      <c r="H4" s="38"/>
      <c r="I4" s="35"/>
      <c r="J4" s="50"/>
      <c r="K4" s="50"/>
      <c r="L4" s="50"/>
      <c r="O4" s="38"/>
      <c r="P4" s="38"/>
      <c r="Q4" s="38"/>
      <c r="R4" s="38"/>
    </row>
    <row r="5" spans="1:23" s="3" customFormat="1" ht="26.25" customHeight="1">
      <c r="A5" s="82" t="s">
        <v>0</v>
      </c>
      <c r="B5" s="83"/>
      <c r="C5" s="23" t="s">
        <v>2</v>
      </c>
      <c r="D5" s="23" t="s">
        <v>40</v>
      </c>
      <c r="E5" s="23" t="s">
        <v>36</v>
      </c>
      <c r="F5" s="24" t="s">
        <v>39</v>
      </c>
      <c r="G5" s="22" t="s">
        <v>1</v>
      </c>
      <c r="H5" s="36"/>
      <c r="I5" s="22"/>
      <c r="J5" s="51" t="s">
        <v>40</v>
      </c>
      <c r="K5" s="23" t="s">
        <v>36</v>
      </c>
      <c r="L5" s="51" t="s">
        <v>39</v>
      </c>
      <c r="M5" s="52" t="s">
        <v>1</v>
      </c>
      <c r="O5" s="23" t="s">
        <v>40</v>
      </c>
      <c r="P5" s="23" t="s">
        <v>36</v>
      </c>
      <c r="Q5" s="24" t="s">
        <v>39</v>
      </c>
      <c r="R5" s="22" t="s">
        <v>1</v>
      </c>
      <c r="T5" s="51" t="s">
        <v>40</v>
      </c>
      <c r="U5" s="51" t="s">
        <v>36</v>
      </c>
      <c r="V5" s="51" t="s">
        <v>39</v>
      </c>
      <c r="W5" s="52" t="s">
        <v>1</v>
      </c>
    </row>
    <row r="6" spans="1:23" s="5" customFormat="1" ht="21.75">
      <c r="A6" s="84" t="s">
        <v>41</v>
      </c>
      <c r="B6" s="85"/>
      <c r="C6" s="12" t="s">
        <v>42</v>
      </c>
      <c r="D6" s="8"/>
      <c r="E6" s="8"/>
      <c r="F6" s="8" t="s">
        <v>37</v>
      </c>
      <c r="G6" s="8"/>
      <c r="H6" s="31"/>
      <c r="I6" s="43"/>
      <c r="J6" s="9"/>
      <c r="K6" s="9"/>
      <c r="L6" s="9"/>
      <c r="M6" s="9"/>
      <c r="O6" s="8"/>
      <c r="P6" s="8"/>
      <c r="Q6" s="8" t="s">
        <v>37</v>
      </c>
      <c r="R6" s="8"/>
      <c r="T6" s="9"/>
      <c r="U6" s="9"/>
      <c r="V6" s="9"/>
      <c r="W6" s="9"/>
    </row>
    <row r="7" spans="1:23" s="5" customFormat="1" ht="22.5" customHeight="1">
      <c r="A7" s="76" t="s">
        <v>14</v>
      </c>
      <c r="B7" s="76"/>
      <c r="C7" s="7" t="s">
        <v>15</v>
      </c>
      <c r="D7" s="8">
        <v>27915278.79</v>
      </c>
      <c r="E7" s="9"/>
      <c r="F7" s="9">
        <v>1395763.43</v>
      </c>
      <c r="G7" s="8">
        <v>5609624.49</v>
      </c>
      <c r="H7" s="31"/>
      <c r="I7" s="18" t="s">
        <v>14</v>
      </c>
      <c r="J7" s="9"/>
      <c r="K7" s="9"/>
      <c r="L7" s="9"/>
      <c r="M7" s="9"/>
      <c r="O7" s="8">
        <v>27915278.79</v>
      </c>
      <c r="P7" s="9"/>
      <c r="Q7" s="9">
        <v>1395763.43</v>
      </c>
      <c r="R7" s="8">
        <v>5609624.49</v>
      </c>
      <c r="T7" s="9">
        <v>27915278.79</v>
      </c>
      <c r="U7" s="9"/>
      <c r="V7" s="9">
        <v>1395763.43</v>
      </c>
      <c r="W7" s="9">
        <v>5609624.49</v>
      </c>
    </row>
    <row r="8" spans="1:23" s="6" customFormat="1" ht="22.5" customHeight="1">
      <c r="A8" s="76" t="s">
        <v>16</v>
      </c>
      <c r="B8" s="76"/>
      <c r="C8" s="7" t="s">
        <v>17</v>
      </c>
      <c r="D8" s="19">
        <v>1679000</v>
      </c>
      <c r="E8" s="9"/>
      <c r="F8" s="9">
        <v>46289.66</v>
      </c>
      <c r="G8" s="8">
        <v>57469.98</v>
      </c>
      <c r="H8" s="31"/>
      <c r="I8" s="18" t="s">
        <v>16</v>
      </c>
      <c r="J8" s="9"/>
      <c r="K8" s="9"/>
      <c r="L8" s="9"/>
      <c r="M8" s="9"/>
      <c r="O8" s="19">
        <v>1679000</v>
      </c>
      <c r="P8" s="9"/>
      <c r="Q8" s="9">
        <v>46289.66</v>
      </c>
      <c r="R8" s="8">
        <v>57469.98</v>
      </c>
      <c r="T8" s="9">
        <v>1679000</v>
      </c>
      <c r="U8" s="9"/>
      <c r="V8" s="9">
        <v>46289.66</v>
      </c>
      <c r="W8" s="9">
        <v>57469.98</v>
      </c>
    </row>
    <row r="9" spans="1:23" s="6" customFormat="1" ht="22.5" customHeight="1">
      <c r="A9" s="76" t="s">
        <v>3</v>
      </c>
      <c r="B9" s="76"/>
      <c r="C9" s="7" t="s">
        <v>4</v>
      </c>
      <c r="D9" s="19">
        <v>5231809.82</v>
      </c>
      <c r="E9" s="9"/>
      <c r="F9" s="9">
        <v>107324.8</v>
      </c>
      <c r="G9" s="8">
        <v>475508.9</v>
      </c>
      <c r="H9" s="31"/>
      <c r="I9" s="18" t="s">
        <v>3</v>
      </c>
      <c r="J9" s="9">
        <v>523366</v>
      </c>
      <c r="K9" s="9"/>
      <c r="L9" s="9">
        <v>18966.35</v>
      </c>
      <c r="M9" s="9">
        <v>504399.65</v>
      </c>
      <c r="O9" s="19">
        <v>5231809.82</v>
      </c>
      <c r="P9" s="9"/>
      <c r="Q9" s="9">
        <v>107324.8</v>
      </c>
      <c r="R9" s="8">
        <v>475508.9</v>
      </c>
      <c r="T9" s="9">
        <f>J9+O9</f>
        <v>5755175.82</v>
      </c>
      <c r="U9" s="9"/>
      <c r="V9" s="9">
        <f>L9+Q9</f>
        <v>126291.15</v>
      </c>
      <c r="W9" s="9">
        <f>M9+R9</f>
        <v>979908.55</v>
      </c>
    </row>
    <row r="10" spans="1:23" s="6" customFormat="1" ht="22.5" customHeight="1">
      <c r="A10" s="76" t="s">
        <v>18</v>
      </c>
      <c r="B10" s="76"/>
      <c r="C10" s="7" t="s">
        <v>19</v>
      </c>
      <c r="D10" s="19">
        <v>15832337.38</v>
      </c>
      <c r="E10" s="9"/>
      <c r="F10" s="9">
        <v>1979041.93</v>
      </c>
      <c r="G10" s="8">
        <v>7719712.24</v>
      </c>
      <c r="H10" s="31"/>
      <c r="I10" s="18" t="s">
        <v>18</v>
      </c>
      <c r="J10" s="9"/>
      <c r="K10" s="9"/>
      <c r="L10" s="9"/>
      <c r="M10" s="9"/>
      <c r="O10" s="19">
        <v>15832337.38</v>
      </c>
      <c r="P10" s="9"/>
      <c r="Q10" s="9">
        <v>1979041.93</v>
      </c>
      <c r="R10" s="8">
        <v>7719712.24</v>
      </c>
      <c r="T10" s="19">
        <v>15832337.38</v>
      </c>
      <c r="U10" s="9"/>
      <c r="V10" s="9">
        <v>1979041.93</v>
      </c>
      <c r="W10" s="8">
        <v>7719712.24</v>
      </c>
    </row>
    <row r="11" spans="1:23" s="6" customFormat="1" ht="22.5" customHeight="1">
      <c r="A11" s="76" t="s">
        <v>12</v>
      </c>
      <c r="B11" s="76"/>
      <c r="C11" s="7" t="s">
        <v>5</v>
      </c>
      <c r="D11" s="19">
        <v>136936277.88</v>
      </c>
      <c r="E11" s="9"/>
      <c r="F11" s="9">
        <v>10775895.83</v>
      </c>
      <c r="G11" s="8">
        <v>30279417.46</v>
      </c>
      <c r="H11" s="31"/>
      <c r="I11" s="18" t="s">
        <v>12</v>
      </c>
      <c r="J11" s="9">
        <v>378205.6</v>
      </c>
      <c r="K11" s="9"/>
      <c r="L11" s="9">
        <v>8584.06</v>
      </c>
      <c r="M11" s="9">
        <v>369621.54</v>
      </c>
      <c r="O11" s="19">
        <v>136936277.88</v>
      </c>
      <c r="P11" s="9"/>
      <c r="Q11" s="9">
        <v>10775895.83</v>
      </c>
      <c r="R11" s="8">
        <v>30279417.46</v>
      </c>
      <c r="T11" s="9">
        <f>J11+O11</f>
        <v>137314483.48</v>
      </c>
      <c r="U11" s="9"/>
      <c r="V11" s="9">
        <f>L11+Q11</f>
        <v>10784479.89</v>
      </c>
      <c r="W11" s="9">
        <f>M11+R11</f>
        <v>30649039</v>
      </c>
    </row>
    <row r="12" spans="1:23" s="6" customFormat="1" ht="22.5" customHeight="1">
      <c r="A12" s="76" t="s">
        <v>6</v>
      </c>
      <c r="B12" s="76"/>
      <c r="C12" s="7" t="s">
        <v>7</v>
      </c>
      <c r="D12" s="19">
        <v>1089653.64</v>
      </c>
      <c r="E12" s="9"/>
      <c r="F12" s="9">
        <v>172448.5</v>
      </c>
      <c r="G12" s="8">
        <v>535300.74</v>
      </c>
      <c r="H12" s="31"/>
      <c r="I12" s="18" t="s">
        <v>6</v>
      </c>
      <c r="J12" s="9">
        <v>120300</v>
      </c>
      <c r="K12" s="9"/>
      <c r="L12" s="9">
        <v>7251.68</v>
      </c>
      <c r="M12" s="9">
        <v>113048.32</v>
      </c>
      <c r="O12" s="19">
        <v>1089653.64</v>
      </c>
      <c r="P12" s="9"/>
      <c r="Q12" s="9">
        <v>172448.5</v>
      </c>
      <c r="R12" s="8">
        <v>535300.74</v>
      </c>
      <c r="T12" s="9">
        <f>J12+O12</f>
        <v>1209953.64</v>
      </c>
      <c r="U12" s="9"/>
      <c r="V12" s="9">
        <f>L12+Q12</f>
        <v>179700.18</v>
      </c>
      <c r="W12" s="9">
        <f>M12+R12</f>
        <v>648349.06</v>
      </c>
    </row>
    <row r="13" spans="1:23" s="6" customFormat="1" ht="22.5" customHeight="1">
      <c r="A13" s="76" t="s">
        <v>24</v>
      </c>
      <c r="B13" s="76"/>
      <c r="C13" s="7" t="s">
        <v>13</v>
      </c>
      <c r="D13" s="19">
        <v>48700</v>
      </c>
      <c r="E13" s="9"/>
      <c r="F13" s="9">
        <v>0</v>
      </c>
      <c r="G13" s="8">
        <v>1</v>
      </c>
      <c r="H13" s="31"/>
      <c r="I13" s="18" t="s">
        <v>24</v>
      </c>
      <c r="J13" s="9"/>
      <c r="K13" s="9"/>
      <c r="L13" s="9"/>
      <c r="M13" s="9"/>
      <c r="O13" s="19">
        <v>48700</v>
      </c>
      <c r="P13" s="9"/>
      <c r="Q13" s="9">
        <v>0</v>
      </c>
      <c r="R13" s="8">
        <v>1</v>
      </c>
      <c r="T13" s="19">
        <v>48700</v>
      </c>
      <c r="U13" s="9"/>
      <c r="V13" s="9">
        <v>0</v>
      </c>
      <c r="W13" s="8">
        <v>1</v>
      </c>
    </row>
    <row r="14" spans="1:23" s="6" customFormat="1" ht="22.5" customHeight="1">
      <c r="A14" s="76" t="s">
        <v>8</v>
      </c>
      <c r="B14" s="76"/>
      <c r="C14" s="7" t="s">
        <v>9</v>
      </c>
      <c r="D14" s="19">
        <v>330796.62</v>
      </c>
      <c r="E14" s="9"/>
      <c r="F14" s="9">
        <v>38307.8</v>
      </c>
      <c r="G14" s="8">
        <v>24011.14</v>
      </c>
      <c r="H14" s="31"/>
      <c r="I14" s="18" t="s">
        <v>8</v>
      </c>
      <c r="J14" s="9">
        <v>140027.38</v>
      </c>
      <c r="K14" s="9"/>
      <c r="L14" s="9">
        <v>14569.59</v>
      </c>
      <c r="M14" s="9">
        <v>125457.79</v>
      </c>
      <c r="O14" s="19">
        <v>330796.62</v>
      </c>
      <c r="P14" s="9"/>
      <c r="Q14" s="9">
        <v>38307.8</v>
      </c>
      <c r="R14" s="8">
        <v>24011.14</v>
      </c>
      <c r="T14" s="9">
        <f>J14+O14</f>
        <v>470824</v>
      </c>
      <c r="U14" s="9"/>
      <c r="V14" s="9">
        <f>L14+Q14</f>
        <v>52877.39</v>
      </c>
      <c r="W14" s="9">
        <f>M14+R14</f>
        <v>149468.93</v>
      </c>
    </row>
    <row r="15" spans="1:23" s="6" customFormat="1" ht="22.5" customHeight="1">
      <c r="A15" s="76" t="s">
        <v>74</v>
      </c>
      <c r="B15" s="76"/>
      <c r="C15" s="7" t="s">
        <v>75</v>
      </c>
      <c r="D15" s="19"/>
      <c r="E15" s="9"/>
      <c r="F15" s="9"/>
      <c r="G15" s="8"/>
      <c r="H15" s="31"/>
      <c r="I15" s="18" t="s">
        <v>74</v>
      </c>
      <c r="J15" s="9">
        <v>489000</v>
      </c>
      <c r="K15" s="9"/>
      <c r="L15" s="9">
        <v>4898.41</v>
      </c>
      <c r="M15" s="9">
        <v>484101.59</v>
      </c>
      <c r="O15" s="19"/>
      <c r="P15" s="9"/>
      <c r="Q15" s="9"/>
      <c r="R15" s="8"/>
      <c r="T15" s="9">
        <v>489000</v>
      </c>
      <c r="U15" s="9"/>
      <c r="V15" s="9">
        <v>4898.41</v>
      </c>
      <c r="W15" s="9">
        <v>484101.59</v>
      </c>
    </row>
    <row r="16" spans="1:23" s="6" customFormat="1" ht="22.5" customHeight="1">
      <c r="A16" s="76" t="s">
        <v>10</v>
      </c>
      <c r="B16" s="76"/>
      <c r="C16" s="7" t="s">
        <v>11</v>
      </c>
      <c r="D16" s="19">
        <v>216626.17</v>
      </c>
      <c r="E16" s="9"/>
      <c r="F16" s="9">
        <v>11618.19</v>
      </c>
      <c r="G16" s="8">
        <v>9387.44</v>
      </c>
      <c r="H16" s="31"/>
      <c r="I16" s="18" t="s">
        <v>10</v>
      </c>
      <c r="J16" s="9"/>
      <c r="K16" s="9"/>
      <c r="L16" s="9"/>
      <c r="M16" s="9"/>
      <c r="O16" s="19">
        <v>216626.17</v>
      </c>
      <c r="P16" s="9"/>
      <c r="Q16" s="9">
        <v>11618.19</v>
      </c>
      <c r="R16" s="8">
        <v>9387.44</v>
      </c>
      <c r="T16" s="19">
        <v>216626.17</v>
      </c>
      <c r="U16" s="9"/>
      <c r="V16" s="9">
        <v>11618.19</v>
      </c>
      <c r="W16" s="8">
        <v>9387.44</v>
      </c>
    </row>
    <row r="17" spans="1:23" s="6" customFormat="1" ht="22.5" customHeight="1">
      <c r="A17" s="76" t="s">
        <v>21</v>
      </c>
      <c r="B17" s="76"/>
      <c r="C17" s="20" t="s">
        <v>22</v>
      </c>
      <c r="D17" s="19">
        <v>15523.36</v>
      </c>
      <c r="E17" s="9"/>
      <c r="F17" s="9">
        <v>7761.18</v>
      </c>
      <c r="G17" s="8">
        <v>7570.81</v>
      </c>
      <c r="H17" s="31"/>
      <c r="I17" s="18" t="s">
        <v>21</v>
      </c>
      <c r="J17" s="9"/>
      <c r="K17" s="9"/>
      <c r="L17" s="9"/>
      <c r="M17" s="9"/>
      <c r="O17" s="19">
        <v>15523.36</v>
      </c>
      <c r="P17" s="9"/>
      <c r="Q17" s="9">
        <v>7761.18</v>
      </c>
      <c r="R17" s="8">
        <v>7570.81</v>
      </c>
      <c r="T17" s="19">
        <v>15523.36</v>
      </c>
      <c r="U17" s="9"/>
      <c r="V17" s="9">
        <v>7761.18</v>
      </c>
      <c r="W17" s="8">
        <v>7570.81</v>
      </c>
    </row>
    <row r="18" spans="1:23" s="6" customFormat="1" ht="22.5" customHeight="1">
      <c r="A18" s="76" t="s">
        <v>25</v>
      </c>
      <c r="B18" s="76"/>
      <c r="C18" s="20" t="s">
        <v>26</v>
      </c>
      <c r="D18" s="19">
        <v>18200</v>
      </c>
      <c r="E18" s="9"/>
      <c r="F18" s="9">
        <v>2274.88</v>
      </c>
      <c r="G18" s="8">
        <v>6781.97</v>
      </c>
      <c r="H18" s="31"/>
      <c r="I18" s="18" t="s">
        <v>25</v>
      </c>
      <c r="J18" s="9"/>
      <c r="K18" s="9"/>
      <c r="L18" s="9"/>
      <c r="M18" s="9"/>
      <c r="O18" s="19">
        <v>18200</v>
      </c>
      <c r="P18" s="9"/>
      <c r="Q18" s="9">
        <v>2274.88</v>
      </c>
      <c r="R18" s="8">
        <v>6781.97</v>
      </c>
      <c r="T18" s="19">
        <v>18200</v>
      </c>
      <c r="U18" s="9"/>
      <c r="V18" s="9">
        <v>2274.88</v>
      </c>
      <c r="W18" s="8">
        <v>6781.97</v>
      </c>
    </row>
    <row r="19" spans="1:23" s="6" customFormat="1" ht="22.5" customHeight="1">
      <c r="A19" s="76" t="s">
        <v>32</v>
      </c>
      <c r="B19" s="76"/>
      <c r="C19" s="7" t="s">
        <v>33</v>
      </c>
      <c r="D19" s="19">
        <v>1394132</v>
      </c>
      <c r="E19" s="9"/>
      <c r="F19" s="9">
        <v>69706.5</v>
      </c>
      <c r="G19" s="8">
        <v>1188908.89</v>
      </c>
      <c r="H19" s="31"/>
      <c r="I19" s="18" t="s">
        <v>32</v>
      </c>
      <c r="J19" s="9"/>
      <c r="K19" s="9"/>
      <c r="L19" s="9"/>
      <c r="M19" s="9"/>
      <c r="O19" s="19">
        <v>1394132</v>
      </c>
      <c r="P19" s="9"/>
      <c r="Q19" s="9">
        <v>69706.5</v>
      </c>
      <c r="R19" s="8">
        <v>1188908.89</v>
      </c>
      <c r="T19" s="19">
        <v>1394132</v>
      </c>
      <c r="U19" s="9"/>
      <c r="V19" s="9">
        <v>69706.5</v>
      </c>
      <c r="W19" s="8">
        <v>1188908.89</v>
      </c>
    </row>
    <row r="20" spans="1:23" s="6" customFormat="1" ht="22.5" customHeight="1">
      <c r="A20" s="96" t="s">
        <v>23</v>
      </c>
      <c r="B20" s="97"/>
      <c r="C20" s="102"/>
      <c r="D20" s="21">
        <f>SUM(D7:D19)</f>
        <v>190708335.66</v>
      </c>
      <c r="E20" s="21">
        <f>SUM(E7:E19)</f>
        <v>0</v>
      </c>
      <c r="F20" s="21">
        <f>SUM(F7:F19)</f>
        <v>14606432.700000001</v>
      </c>
      <c r="G20" s="21">
        <f>SUM(G7:G19)</f>
        <v>45913695.06</v>
      </c>
      <c r="H20" s="41"/>
      <c r="I20" s="47"/>
      <c r="J20" s="53">
        <f>SUM(J7:J19)</f>
        <v>1650898.98</v>
      </c>
      <c r="K20" s="53"/>
      <c r="L20" s="53">
        <f>SUM(L7:L19)</f>
        <v>54270.09</v>
      </c>
      <c r="M20" s="53">
        <f>SUM(M7:M19)</f>
        <v>1596628.8900000001</v>
      </c>
      <c r="O20" s="45">
        <f>SUM(O7:O19)</f>
        <v>190708335.66</v>
      </c>
      <c r="P20" s="45">
        <f>SUM(P7:P19)</f>
        <v>0</v>
      </c>
      <c r="Q20" s="45">
        <f>SUM(Q7:Q19)</f>
        <v>14606432.700000001</v>
      </c>
      <c r="R20" s="45">
        <f>SUM(R7:R19)</f>
        <v>45913695.06</v>
      </c>
      <c r="T20" s="56">
        <f>SUM(T7:T19)</f>
        <v>192359234.64</v>
      </c>
      <c r="U20" s="56">
        <f>SUM(U7:U19)</f>
        <v>0</v>
      </c>
      <c r="V20" s="56">
        <f>SUM(V7:V19)</f>
        <v>14660702.790000001</v>
      </c>
      <c r="W20" s="56">
        <f>SUM(W7:W19)</f>
        <v>47510323.95000001</v>
      </c>
    </row>
    <row r="21" spans="1:23" s="5" customFormat="1" ht="21.75">
      <c r="A21" s="84" t="s">
        <v>70</v>
      </c>
      <c r="B21" s="85"/>
      <c r="C21" s="12" t="s">
        <v>43</v>
      </c>
      <c r="D21" s="19"/>
      <c r="E21" s="9"/>
      <c r="F21" s="9"/>
      <c r="G21" s="8"/>
      <c r="H21" s="31"/>
      <c r="I21" s="43"/>
      <c r="J21" s="9"/>
      <c r="K21" s="9"/>
      <c r="L21" s="9"/>
      <c r="M21" s="9"/>
      <c r="O21" s="19"/>
      <c r="P21" s="9"/>
      <c r="Q21" s="9"/>
      <c r="R21" s="8"/>
      <c r="T21" s="9"/>
      <c r="U21" s="9"/>
      <c r="V21" s="9"/>
      <c r="W21" s="9"/>
    </row>
    <row r="22" spans="1:23" s="5" customFormat="1" ht="21.75">
      <c r="A22" s="76" t="s">
        <v>14</v>
      </c>
      <c r="B22" s="76"/>
      <c r="C22" s="7" t="s">
        <v>15</v>
      </c>
      <c r="D22" s="19">
        <v>1850000</v>
      </c>
      <c r="E22" s="9"/>
      <c r="F22" s="9">
        <v>78123.62</v>
      </c>
      <c r="G22" s="8">
        <v>43752.82</v>
      </c>
      <c r="H22" s="31"/>
      <c r="I22" s="18" t="s">
        <v>14</v>
      </c>
      <c r="J22" s="9"/>
      <c r="K22" s="9"/>
      <c r="L22" s="9"/>
      <c r="M22" s="9"/>
      <c r="O22" s="19">
        <v>1850000</v>
      </c>
      <c r="P22" s="9"/>
      <c r="Q22" s="9">
        <v>78123.62</v>
      </c>
      <c r="R22" s="8">
        <v>43752.82</v>
      </c>
      <c r="T22" s="19">
        <v>1850000</v>
      </c>
      <c r="U22" s="9"/>
      <c r="V22" s="9">
        <v>78123.62</v>
      </c>
      <c r="W22" s="8">
        <v>43752.82</v>
      </c>
    </row>
    <row r="23" spans="1:23" s="6" customFormat="1" ht="22.5" customHeight="1">
      <c r="A23" s="76" t="s">
        <v>16</v>
      </c>
      <c r="B23" s="76"/>
      <c r="C23" s="7" t="s">
        <v>17</v>
      </c>
      <c r="D23" s="19">
        <v>850467.29</v>
      </c>
      <c r="E23" s="9"/>
      <c r="F23" s="9">
        <v>56726.1</v>
      </c>
      <c r="G23" s="8">
        <v>731731.01</v>
      </c>
      <c r="H23" s="31"/>
      <c r="I23" s="18" t="s">
        <v>16</v>
      </c>
      <c r="J23" s="9">
        <v>72000</v>
      </c>
      <c r="K23" s="9"/>
      <c r="L23" s="9">
        <v>879.12</v>
      </c>
      <c r="M23" s="9">
        <v>71120.88</v>
      </c>
      <c r="O23" s="19">
        <v>850467.29</v>
      </c>
      <c r="P23" s="9"/>
      <c r="Q23" s="9">
        <v>56726.1</v>
      </c>
      <c r="R23" s="8">
        <v>731731.01</v>
      </c>
      <c r="T23" s="9">
        <f>J23+O23</f>
        <v>922467.29</v>
      </c>
      <c r="U23" s="9"/>
      <c r="V23" s="9">
        <f>L23+Q23</f>
        <v>57605.22</v>
      </c>
      <c r="W23" s="9">
        <f>M23+R23</f>
        <v>802851.89</v>
      </c>
    </row>
    <row r="24" spans="1:23" s="6" customFormat="1" ht="21.75">
      <c r="A24" s="76" t="s">
        <v>3</v>
      </c>
      <c r="B24" s="76"/>
      <c r="C24" s="7" t="s">
        <v>4</v>
      </c>
      <c r="D24" s="19">
        <v>498716.54</v>
      </c>
      <c r="E24" s="9"/>
      <c r="F24" s="9">
        <v>56262.95</v>
      </c>
      <c r="G24" s="8">
        <v>293225.29</v>
      </c>
      <c r="H24" s="31"/>
      <c r="I24" s="18" t="s">
        <v>3</v>
      </c>
      <c r="J24" s="9">
        <v>87009.35</v>
      </c>
      <c r="K24" s="9"/>
      <c r="L24" s="9">
        <v>3459.26</v>
      </c>
      <c r="M24" s="9">
        <v>83550.09</v>
      </c>
      <c r="O24" s="19">
        <v>498716.54</v>
      </c>
      <c r="P24" s="9"/>
      <c r="Q24" s="9">
        <v>56262.95</v>
      </c>
      <c r="R24" s="8">
        <v>293225.29</v>
      </c>
      <c r="T24" s="9">
        <f>J24+O24</f>
        <v>585725.89</v>
      </c>
      <c r="U24" s="9"/>
      <c r="V24" s="9">
        <f>L24+Q24</f>
        <v>59722.21</v>
      </c>
      <c r="W24" s="9">
        <f>M24+R24</f>
        <v>376775.38</v>
      </c>
    </row>
    <row r="25" spans="1:23" s="6" customFormat="1" ht="21.75">
      <c r="A25" s="76" t="s">
        <v>18</v>
      </c>
      <c r="B25" s="76"/>
      <c r="C25" s="7" t="s">
        <v>19</v>
      </c>
      <c r="D25" s="19">
        <v>14804300</v>
      </c>
      <c r="E25" s="9"/>
      <c r="F25" s="9">
        <v>1850537.38</v>
      </c>
      <c r="G25" s="8">
        <v>6856090.27</v>
      </c>
      <c r="H25" s="31"/>
      <c r="I25" s="18" t="s">
        <v>18</v>
      </c>
      <c r="J25" s="9"/>
      <c r="K25" s="9"/>
      <c r="L25" s="9"/>
      <c r="M25" s="9"/>
      <c r="O25" s="19">
        <v>14804300</v>
      </c>
      <c r="P25" s="9"/>
      <c r="Q25" s="9">
        <v>1850537.38</v>
      </c>
      <c r="R25" s="8">
        <v>6856090.27</v>
      </c>
      <c r="T25" s="19">
        <v>14804300</v>
      </c>
      <c r="U25" s="9"/>
      <c r="V25" s="9">
        <v>1850537.38</v>
      </c>
      <c r="W25" s="8">
        <v>6856090.27</v>
      </c>
    </row>
    <row r="26" spans="1:23" s="6" customFormat="1" ht="21.75">
      <c r="A26" s="76" t="s">
        <v>12</v>
      </c>
      <c r="B26" s="76"/>
      <c r="C26" s="7" t="s">
        <v>5</v>
      </c>
      <c r="D26" s="19">
        <v>18874470.68</v>
      </c>
      <c r="E26" s="9"/>
      <c r="F26" s="9">
        <v>1055563.46</v>
      </c>
      <c r="G26" s="8">
        <v>2007763.52</v>
      </c>
      <c r="H26" s="31"/>
      <c r="I26" s="18" t="s">
        <v>12</v>
      </c>
      <c r="J26" s="9">
        <v>24554928.08</v>
      </c>
      <c r="K26" s="9"/>
      <c r="L26" s="9">
        <v>1205950.04</v>
      </c>
      <c r="M26" s="9">
        <v>23348978.04</v>
      </c>
      <c r="O26" s="19">
        <v>18874470.68</v>
      </c>
      <c r="P26" s="9"/>
      <c r="Q26" s="9">
        <v>1055563.46</v>
      </c>
      <c r="R26" s="8">
        <v>2007763.52</v>
      </c>
      <c r="T26" s="9">
        <f>J26+O26</f>
        <v>43429398.76</v>
      </c>
      <c r="U26" s="9"/>
      <c r="V26" s="9">
        <f>L26+Q26</f>
        <v>2261513.5</v>
      </c>
      <c r="W26" s="9">
        <f>M26+R26</f>
        <v>25356741.56</v>
      </c>
    </row>
    <row r="27" spans="1:23" s="6" customFormat="1" ht="21.75">
      <c r="A27" s="76" t="s">
        <v>6</v>
      </c>
      <c r="B27" s="76"/>
      <c r="C27" s="7" t="s">
        <v>7</v>
      </c>
      <c r="D27" s="19">
        <v>295331.78</v>
      </c>
      <c r="E27" s="9"/>
      <c r="F27" s="9">
        <v>30089.95</v>
      </c>
      <c r="G27" s="8">
        <v>63985.53</v>
      </c>
      <c r="H27" s="31"/>
      <c r="I27" s="18" t="s">
        <v>6</v>
      </c>
      <c r="J27" s="9"/>
      <c r="K27" s="9"/>
      <c r="L27" s="9"/>
      <c r="M27" s="9"/>
      <c r="O27" s="19">
        <v>295331.78</v>
      </c>
      <c r="P27" s="9"/>
      <c r="Q27" s="9">
        <v>30089.95</v>
      </c>
      <c r="R27" s="8">
        <v>63985.53</v>
      </c>
      <c r="T27" s="19">
        <v>295331.78</v>
      </c>
      <c r="U27" s="9"/>
      <c r="V27" s="9">
        <v>30089.95</v>
      </c>
      <c r="W27" s="8">
        <v>63985.53</v>
      </c>
    </row>
    <row r="28" spans="1:23" s="6" customFormat="1" ht="21.75">
      <c r="A28" s="76" t="s">
        <v>24</v>
      </c>
      <c r="B28" s="76"/>
      <c r="C28" s="7" t="s">
        <v>13</v>
      </c>
      <c r="D28" s="19">
        <v>17002.8</v>
      </c>
      <c r="E28" s="9"/>
      <c r="F28" s="9">
        <v>2464.26</v>
      </c>
      <c r="G28" s="8">
        <v>2</v>
      </c>
      <c r="H28" s="31"/>
      <c r="I28" s="18" t="s">
        <v>24</v>
      </c>
      <c r="J28" s="9"/>
      <c r="K28" s="9"/>
      <c r="L28" s="9"/>
      <c r="M28" s="9"/>
      <c r="O28" s="19">
        <v>17002.8</v>
      </c>
      <c r="P28" s="9"/>
      <c r="Q28" s="9">
        <v>2464.26</v>
      </c>
      <c r="R28" s="8">
        <v>2</v>
      </c>
      <c r="T28" s="19">
        <v>17002.8</v>
      </c>
      <c r="U28" s="9"/>
      <c r="V28" s="9">
        <v>2464.26</v>
      </c>
      <c r="W28" s="8">
        <v>2</v>
      </c>
    </row>
    <row r="29" spans="1:23" s="6" customFormat="1" ht="21.75">
      <c r="A29" s="76" t="s">
        <v>30</v>
      </c>
      <c r="B29" s="76"/>
      <c r="C29" s="7" t="s">
        <v>20</v>
      </c>
      <c r="D29" s="19">
        <v>13126.17</v>
      </c>
      <c r="E29" s="9"/>
      <c r="F29" s="9">
        <v>2625.03</v>
      </c>
      <c r="G29" s="8">
        <v>8947.7</v>
      </c>
      <c r="H29" s="31"/>
      <c r="I29" s="18" t="s">
        <v>30</v>
      </c>
      <c r="J29" s="9"/>
      <c r="K29" s="9"/>
      <c r="L29" s="9"/>
      <c r="M29" s="9"/>
      <c r="O29" s="19">
        <v>13126.17</v>
      </c>
      <c r="P29" s="9"/>
      <c r="Q29" s="9">
        <v>2625.03</v>
      </c>
      <c r="R29" s="8">
        <v>8947.7</v>
      </c>
      <c r="T29" s="19">
        <v>13126.17</v>
      </c>
      <c r="U29" s="9"/>
      <c r="V29" s="9">
        <v>2625.03</v>
      </c>
      <c r="W29" s="8">
        <v>8947.7</v>
      </c>
    </row>
    <row r="30" spans="1:23" s="6" customFormat="1" ht="21.75">
      <c r="A30" s="76" t="s">
        <v>8</v>
      </c>
      <c r="B30" s="76"/>
      <c r="C30" s="7" t="s">
        <v>9</v>
      </c>
      <c r="D30" s="19">
        <v>292839.25</v>
      </c>
      <c r="E30" s="9"/>
      <c r="F30" s="9">
        <v>17363.52</v>
      </c>
      <c r="G30" s="8">
        <v>8</v>
      </c>
      <c r="H30" s="31"/>
      <c r="I30" s="18" t="s">
        <v>8</v>
      </c>
      <c r="J30" s="9">
        <v>71962.62</v>
      </c>
      <c r="K30" s="9"/>
      <c r="L30" s="9">
        <v>7604.94</v>
      </c>
      <c r="M30" s="9">
        <v>64357.68</v>
      </c>
      <c r="O30" s="19">
        <v>292839.25</v>
      </c>
      <c r="P30" s="9"/>
      <c r="Q30" s="9">
        <v>17363.52</v>
      </c>
      <c r="R30" s="8">
        <v>8</v>
      </c>
      <c r="T30" s="9">
        <f>J30+O30</f>
        <v>364801.87</v>
      </c>
      <c r="U30" s="9"/>
      <c r="V30" s="9">
        <f>L30+Q30</f>
        <v>24968.46</v>
      </c>
      <c r="W30" s="9">
        <f>M30+R30</f>
        <v>64365.68</v>
      </c>
    </row>
    <row r="31" spans="1:23" s="6" customFormat="1" ht="21.75">
      <c r="A31" s="76" t="s">
        <v>10</v>
      </c>
      <c r="B31" s="76"/>
      <c r="C31" s="7" t="s">
        <v>11</v>
      </c>
      <c r="D31" s="19">
        <v>73900</v>
      </c>
      <c r="E31" s="9"/>
      <c r="F31" s="9">
        <v>0</v>
      </c>
      <c r="G31" s="8">
        <v>2</v>
      </c>
      <c r="H31" s="31"/>
      <c r="I31" s="18" t="s">
        <v>10</v>
      </c>
      <c r="J31" s="9"/>
      <c r="K31" s="9"/>
      <c r="L31" s="9"/>
      <c r="M31" s="9"/>
      <c r="O31" s="19">
        <v>73900</v>
      </c>
      <c r="P31" s="9"/>
      <c r="Q31" s="9">
        <v>0</v>
      </c>
      <c r="R31" s="8">
        <v>2</v>
      </c>
      <c r="T31" s="19">
        <v>73900</v>
      </c>
      <c r="U31" s="9"/>
      <c r="V31" s="9">
        <v>0</v>
      </c>
      <c r="W31" s="8">
        <v>2</v>
      </c>
    </row>
    <row r="32" spans="1:23" s="6" customFormat="1" ht="21.75">
      <c r="A32" s="96" t="s">
        <v>23</v>
      </c>
      <c r="B32" s="97"/>
      <c r="C32" s="98"/>
      <c r="D32" s="21">
        <f>SUM(D22:D31)</f>
        <v>37570154.51</v>
      </c>
      <c r="E32" s="21">
        <f>SUM(E22:E31)</f>
        <v>0</v>
      </c>
      <c r="F32" s="21">
        <f>SUM(F22:F31)</f>
        <v>3149756.2699999996</v>
      </c>
      <c r="G32" s="21">
        <f>SUM(G22:G31)</f>
        <v>10005508.139999999</v>
      </c>
      <c r="H32" s="41"/>
      <c r="I32" s="47"/>
      <c r="J32" s="53">
        <f>SUM(J22:J31)</f>
        <v>24785900.05</v>
      </c>
      <c r="K32" s="53"/>
      <c r="L32" s="53">
        <f>SUM(L22:L31)</f>
        <v>1217893.3599999999</v>
      </c>
      <c r="M32" s="53">
        <f>SUM(M22:M31)</f>
        <v>23568006.689999998</v>
      </c>
      <c r="O32" s="45">
        <f>SUM(O22:O31)</f>
        <v>37570154.51</v>
      </c>
      <c r="P32" s="45">
        <f>SUM(P22:P31)</f>
        <v>0</v>
      </c>
      <c r="Q32" s="45">
        <f>SUM(Q22:Q31)</f>
        <v>3149756.2699999996</v>
      </c>
      <c r="R32" s="45">
        <f>SUM(R22:R31)</f>
        <v>10005508.139999999</v>
      </c>
      <c r="T32" s="56">
        <f>SUM(T22:T31)</f>
        <v>62356054.559999995</v>
      </c>
      <c r="U32" s="56">
        <f>SUM(U22:U31)</f>
        <v>0</v>
      </c>
      <c r="V32" s="56">
        <f>SUM(V22:V31)</f>
        <v>4367649.63</v>
      </c>
      <c r="W32" s="56">
        <f>SUM(W22:W31)</f>
        <v>33573514.83</v>
      </c>
    </row>
    <row r="33" spans="1:23" s="6" customFormat="1" ht="21.75">
      <c r="A33" s="84" t="s">
        <v>45</v>
      </c>
      <c r="B33" s="85"/>
      <c r="C33" s="12" t="s">
        <v>44</v>
      </c>
      <c r="D33" s="8"/>
      <c r="E33" s="8"/>
      <c r="F33" s="8"/>
      <c r="G33" s="8"/>
      <c r="H33" s="31"/>
      <c r="I33" s="43"/>
      <c r="J33" s="9"/>
      <c r="K33" s="9"/>
      <c r="L33" s="9"/>
      <c r="M33" s="9"/>
      <c r="O33" s="8"/>
      <c r="P33" s="8"/>
      <c r="Q33" s="8"/>
      <c r="R33" s="8"/>
      <c r="T33" s="9"/>
      <c r="U33" s="9"/>
      <c r="V33" s="9"/>
      <c r="W33" s="9"/>
    </row>
    <row r="34" spans="1:23" s="6" customFormat="1" ht="21.75">
      <c r="A34" s="76" t="s">
        <v>14</v>
      </c>
      <c r="B34" s="76"/>
      <c r="C34" s="7" t="s">
        <v>15</v>
      </c>
      <c r="D34" s="19">
        <v>3714849</v>
      </c>
      <c r="E34" s="9"/>
      <c r="F34" s="9">
        <v>83389.2</v>
      </c>
      <c r="G34" s="8">
        <v>218009.2</v>
      </c>
      <c r="H34" s="31"/>
      <c r="I34" s="18" t="s">
        <v>14</v>
      </c>
      <c r="J34" s="9"/>
      <c r="K34" s="9"/>
      <c r="L34" s="9"/>
      <c r="M34" s="9"/>
      <c r="O34" s="19">
        <v>3714849</v>
      </c>
      <c r="P34" s="9"/>
      <c r="Q34" s="9">
        <v>83389.2</v>
      </c>
      <c r="R34" s="8">
        <v>218009.2</v>
      </c>
      <c r="T34" s="19">
        <v>3714849</v>
      </c>
      <c r="U34" s="9"/>
      <c r="V34" s="9">
        <v>83389.2</v>
      </c>
      <c r="W34" s="8">
        <v>218009.2</v>
      </c>
    </row>
    <row r="35" spans="1:23" s="5" customFormat="1" ht="21.75">
      <c r="A35" s="76" t="s">
        <v>16</v>
      </c>
      <c r="B35" s="76"/>
      <c r="C35" s="7" t="s">
        <v>17</v>
      </c>
      <c r="D35" s="19">
        <v>1874344.39</v>
      </c>
      <c r="E35" s="9"/>
      <c r="F35" s="9">
        <v>104341.44</v>
      </c>
      <c r="G35" s="8">
        <v>753190.62</v>
      </c>
      <c r="H35" s="31"/>
      <c r="I35" s="18" t="s">
        <v>16</v>
      </c>
      <c r="J35" s="9"/>
      <c r="K35" s="9"/>
      <c r="L35" s="9"/>
      <c r="M35" s="9"/>
      <c r="O35" s="19">
        <v>1874344.39</v>
      </c>
      <c r="P35" s="9"/>
      <c r="Q35" s="9">
        <v>104341.44</v>
      </c>
      <c r="R35" s="8">
        <v>753190.62</v>
      </c>
      <c r="T35" s="19">
        <v>1874344.39</v>
      </c>
      <c r="U35" s="9"/>
      <c r="V35" s="9">
        <v>104341.44</v>
      </c>
      <c r="W35" s="8">
        <v>753190.62</v>
      </c>
    </row>
    <row r="36" spans="1:23" s="5" customFormat="1" ht="21.75">
      <c r="A36" s="76" t="s">
        <v>3</v>
      </c>
      <c r="B36" s="76"/>
      <c r="C36" s="7" t="s">
        <v>4</v>
      </c>
      <c r="D36" s="19">
        <v>564979.15</v>
      </c>
      <c r="E36" s="9"/>
      <c r="F36" s="9">
        <v>54633.15</v>
      </c>
      <c r="G36" s="8">
        <v>282154.04</v>
      </c>
      <c r="H36" s="31"/>
      <c r="I36" s="18" t="s">
        <v>3</v>
      </c>
      <c r="J36" s="9">
        <v>304905.61</v>
      </c>
      <c r="K36" s="9"/>
      <c r="L36" s="9">
        <v>7612.34</v>
      </c>
      <c r="M36" s="9">
        <v>297293.27</v>
      </c>
      <c r="O36" s="19">
        <v>564979.15</v>
      </c>
      <c r="P36" s="9"/>
      <c r="Q36" s="9">
        <v>54633.15</v>
      </c>
      <c r="R36" s="8">
        <v>282154.04</v>
      </c>
      <c r="T36" s="9">
        <f aca="true" t="shared" si="0" ref="T36:T41">J36+O36</f>
        <v>869884.76</v>
      </c>
      <c r="U36" s="9"/>
      <c r="V36" s="9">
        <f aca="true" t="shared" si="1" ref="V36:W41">L36+Q36</f>
        <v>62245.490000000005</v>
      </c>
      <c r="W36" s="9">
        <f t="shared" si="1"/>
        <v>579447.31</v>
      </c>
    </row>
    <row r="37" spans="1:23" s="6" customFormat="1" ht="21.75">
      <c r="A37" s="76" t="s">
        <v>18</v>
      </c>
      <c r="B37" s="76"/>
      <c r="C37" s="7" t="s">
        <v>19</v>
      </c>
      <c r="D37" s="19">
        <v>1107476.64</v>
      </c>
      <c r="E37" s="9"/>
      <c r="F37" s="9">
        <v>138434.46</v>
      </c>
      <c r="G37" s="8">
        <v>812781.91</v>
      </c>
      <c r="H37" s="31"/>
      <c r="I37" s="18" t="s">
        <v>18</v>
      </c>
      <c r="J37" s="9">
        <v>1281775.7</v>
      </c>
      <c r="K37" s="9"/>
      <c r="L37" s="9">
        <v>12368.44</v>
      </c>
      <c r="M37" s="9">
        <v>1269407.26</v>
      </c>
      <c r="O37" s="19">
        <v>1107476.64</v>
      </c>
      <c r="P37" s="9"/>
      <c r="Q37" s="9">
        <v>138434.46</v>
      </c>
      <c r="R37" s="8">
        <v>812781.91</v>
      </c>
      <c r="T37" s="9">
        <f t="shared" si="0"/>
        <v>2389252.34</v>
      </c>
      <c r="U37" s="9"/>
      <c r="V37" s="9">
        <f t="shared" si="1"/>
        <v>150802.9</v>
      </c>
      <c r="W37" s="9">
        <f t="shared" si="1"/>
        <v>2082189.17</v>
      </c>
    </row>
    <row r="38" spans="1:23" s="6" customFormat="1" ht="21.75">
      <c r="A38" s="76" t="s">
        <v>12</v>
      </c>
      <c r="B38" s="76"/>
      <c r="C38" s="7" t="s">
        <v>5</v>
      </c>
      <c r="D38" s="19">
        <v>51380090.88</v>
      </c>
      <c r="E38" s="9"/>
      <c r="F38" s="9">
        <v>432522.05</v>
      </c>
      <c r="G38" s="8">
        <v>936904.23</v>
      </c>
      <c r="H38" s="31"/>
      <c r="I38" s="18" t="s">
        <v>12</v>
      </c>
      <c r="J38" s="9">
        <v>197570.1</v>
      </c>
      <c r="K38" s="9"/>
      <c r="L38" s="9">
        <v>3329.94</v>
      </c>
      <c r="M38" s="9">
        <v>194240.16</v>
      </c>
      <c r="O38" s="19">
        <v>51380090.88</v>
      </c>
      <c r="P38" s="9"/>
      <c r="Q38" s="9">
        <v>432522.05</v>
      </c>
      <c r="R38" s="8">
        <v>936904.23</v>
      </c>
      <c r="T38" s="9">
        <f t="shared" si="0"/>
        <v>51577660.980000004</v>
      </c>
      <c r="U38" s="9"/>
      <c r="V38" s="9">
        <f t="shared" si="1"/>
        <v>435851.99</v>
      </c>
      <c r="W38" s="9">
        <f t="shared" si="1"/>
        <v>1131144.39</v>
      </c>
    </row>
    <row r="39" spans="1:23" s="5" customFormat="1" ht="21.75">
      <c r="A39" s="76" t="s">
        <v>6</v>
      </c>
      <c r="B39" s="76"/>
      <c r="C39" s="7" t="s">
        <v>7</v>
      </c>
      <c r="D39" s="19">
        <v>247967.43</v>
      </c>
      <c r="E39" s="9"/>
      <c r="F39" s="9">
        <v>20837.8</v>
      </c>
      <c r="G39" s="8">
        <v>44191.87</v>
      </c>
      <c r="H39" s="31"/>
      <c r="I39" s="18" t="s">
        <v>6</v>
      </c>
      <c r="J39" s="9">
        <v>67364.49</v>
      </c>
      <c r="K39" s="9"/>
      <c r="L39" s="9">
        <v>4379.09</v>
      </c>
      <c r="M39" s="9">
        <v>62985.4</v>
      </c>
      <c r="O39" s="19">
        <v>247967.43</v>
      </c>
      <c r="P39" s="9"/>
      <c r="Q39" s="9">
        <v>20837.8</v>
      </c>
      <c r="R39" s="8">
        <v>44191.87</v>
      </c>
      <c r="T39" s="9">
        <f t="shared" si="0"/>
        <v>315331.92</v>
      </c>
      <c r="U39" s="9"/>
      <c r="V39" s="9">
        <f t="shared" si="1"/>
        <v>25216.89</v>
      </c>
      <c r="W39" s="9">
        <f t="shared" si="1"/>
        <v>107177.27</v>
      </c>
    </row>
    <row r="40" spans="1:23" s="6" customFormat="1" ht="21.75">
      <c r="A40" s="76" t="s">
        <v>24</v>
      </c>
      <c r="B40" s="76"/>
      <c r="C40" s="7" t="s">
        <v>13</v>
      </c>
      <c r="D40" s="19"/>
      <c r="E40" s="9"/>
      <c r="F40" s="9"/>
      <c r="G40" s="8"/>
      <c r="H40" s="31"/>
      <c r="I40" s="18" t="s">
        <v>24</v>
      </c>
      <c r="J40" s="9">
        <v>165000</v>
      </c>
      <c r="K40" s="9"/>
      <c r="L40" s="9">
        <v>4282.76</v>
      </c>
      <c r="M40" s="9">
        <v>160717.24</v>
      </c>
      <c r="O40" s="19">
        <v>17002.8</v>
      </c>
      <c r="P40" s="9"/>
      <c r="Q40" s="9">
        <v>2464.26</v>
      </c>
      <c r="R40" s="8">
        <v>2</v>
      </c>
      <c r="T40" s="9">
        <f t="shared" si="0"/>
        <v>182002.8</v>
      </c>
      <c r="U40" s="9"/>
      <c r="V40" s="9">
        <f t="shared" si="1"/>
        <v>6747.02</v>
      </c>
      <c r="W40" s="9">
        <f t="shared" si="1"/>
        <v>160719.24</v>
      </c>
    </row>
    <row r="41" spans="1:23" s="6" customFormat="1" ht="21.75">
      <c r="A41" s="76" t="s">
        <v>8</v>
      </c>
      <c r="B41" s="76"/>
      <c r="C41" s="7" t="s">
        <v>9</v>
      </c>
      <c r="D41" s="19">
        <v>374095.33</v>
      </c>
      <c r="E41" s="9"/>
      <c r="F41" s="9">
        <v>36332.92</v>
      </c>
      <c r="G41" s="8">
        <v>28863.83</v>
      </c>
      <c r="H41" s="31"/>
      <c r="I41" s="18" t="s">
        <v>8</v>
      </c>
      <c r="J41" s="9">
        <v>144224.3</v>
      </c>
      <c r="K41" s="9"/>
      <c r="L41" s="9">
        <v>13527.07</v>
      </c>
      <c r="M41" s="9">
        <v>130697.23</v>
      </c>
      <c r="O41" s="19">
        <v>374095.33</v>
      </c>
      <c r="P41" s="9"/>
      <c r="Q41" s="9">
        <v>36332.92</v>
      </c>
      <c r="R41" s="8">
        <v>28863.83</v>
      </c>
      <c r="T41" s="9">
        <f t="shared" si="0"/>
        <v>518319.63</v>
      </c>
      <c r="U41" s="9"/>
      <c r="V41" s="9">
        <f t="shared" si="1"/>
        <v>49859.99</v>
      </c>
      <c r="W41" s="9">
        <f t="shared" si="1"/>
        <v>159561.06</v>
      </c>
    </row>
    <row r="42" spans="1:23" s="6" customFormat="1" ht="21.75">
      <c r="A42" s="88" t="s">
        <v>68</v>
      </c>
      <c r="B42" s="89"/>
      <c r="C42" s="7" t="s">
        <v>69</v>
      </c>
      <c r="D42" s="19"/>
      <c r="E42" s="9"/>
      <c r="F42" s="9"/>
      <c r="G42" s="8"/>
      <c r="H42" s="31"/>
      <c r="I42" s="39" t="s">
        <v>68</v>
      </c>
      <c r="J42" s="9">
        <v>169813</v>
      </c>
      <c r="K42" s="9"/>
      <c r="L42" s="9">
        <v>9511.16</v>
      </c>
      <c r="M42" s="9">
        <v>160301.84</v>
      </c>
      <c r="O42" s="19"/>
      <c r="P42" s="9"/>
      <c r="Q42" s="9"/>
      <c r="R42" s="8"/>
      <c r="T42" s="9">
        <v>169813</v>
      </c>
      <c r="V42" s="9">
        <v>9511.16</v>
      </c>
      <c r="W42" s="9">
        <v>160301.84</v>
      </c>
    </row>
    <row r="43" spans="1:23" s="6" customFormat="1" ht="21.75">
      <c r="A43" s="76" t="s">
        <v>10</v>
      </c>
      <c r="B43" s="76"/>
      <c r="C43" s="7" t="s">
        <v>11</v>
      </c>
      <c r="D43" s="19">
        <v>36318.69</v>
      </c>
      <c r="E43" s="9"/>
      <c r="F43" s="9">
        <v>7008.85</v>
      </c>
      <c r="G43" s="8">
        <v>3555.42</v>
      </c>
      <c r="H43" s="31"/>
      <c r="I43" s="18" t="s">
        <v>10</v>
      </c>
      <c r="J43" s="9"/>
      <c r="K43" s="9"/>
      <c r="L43" s="9"/>
      <c r="M43" s="9"/>
      <c r="O43" s="19">
        <v>36318.69</v>
      </c>
      <c r="P43" s="9"/>
      <c r="Q43" s="9">
        <v>7008.85</v>
      </c>
      <c r="R43" s="8">
        <v>3555.42</v>
      </c>
      <c r="T43" s="19">
        <v>36318.69</v>
      </c>
      <c r="U43" s="9"/>
      <c r="V43" s="9">
        <v>7008.85</v>
      </c>
      <c r="W43" s="8">
        <v>3555.42</v>
      </c>
    </row>
    <row r="44" spans="1:23" s="6" customFormat="1" ht="21.75">
      <c r="A44" s="76" t="s">
        <v>21</v>
      </c>
      <c r="B44" s="76"/>
      <c r="C44" s="7" t="s">
        <v>22</v>
      </c>
      <c r="D44" s="19">
        <v>15500</v>
      </c>
      <c r="E44" s="9"/>
      <c r="F44" s="9">
        <v>0</v>
      </c>
      <c r="G44" s="8">
        <v>1</v>
      </c>
      <c r="H44" s="31"/>
      <c r="I44" s="18" t="s">
        <v>21</v>
      </c>
      <c r="J44" s="9">
        <v>27570.09</v>
      </c>
      <c r="K44" s="9"/>
      <c r="L44" s="9">
        <v>4933.81</v>
      </c>
      <c r="M44" s="9">
        <v>22636.28</v>
      </c>
      <c r="O44" s="19">
        <v>15500</v>
      </c>
      <c r="P44" s="9"/>
      <c r="Q44" s="9">
        <v>0</v>
      </c>
      <c r="R44" s="8">
        <v>1</v>
      </c>
      <c r="T44" s="9">
        <f>J44+O44</f>
        <v>43070.09</v>
      </c>
      <c r="U44" s="9"/>
      <c r="V44" s="9">
        <f>L44+Q44</f>
        <v>4933.81</v>
      </c>
      <c r="W44" s="9">
        <f>M44+R44</f>
        <v>22637.28</v>
      </c>
    </row>
    <row r="45" spans="1:23" s="6" customFormat="1" ht="21.75">
      <c r="A45" s="76" t="s">
        <v>32</v>
      </c>
      <c r="B45" s="76"/>
      <c r="C45" s="13" t="s">
        <v>33</v>
      </c>
      <c r="D45" s="19">
        <v>1610093.46</v>
      </c>
      <c r="E45" s="9"/>
      <c r="F45" s="9">
        <v>161009.04</v>
      </c>
      <c r="G45" s="8">
        <v>1368024.06</v>
      </c>
      <c r="H45" s="31"/>
      <c r="I45" s="18" t="s">
        <v>32</v>
      </c>
      <c r="J45" s="9"/>
      <c r="K45" s="9"/>
      <c r="L45" s="9"/>
      <c r="M45" s="9"/>
      <c r="O45" s="19">
        <v>1610093.46</v>
      </c>
      <c r="P45" s="9"/>
      <c r="Q45" s="9">
        <v>161009.04</v>
      </c>
      <c r="R45" s="8">
        <v>1368024.06</v>
      </c>
      <c r="T45" s="19">
        <v>1610093.46</v>
      </c>
      <c r="U45" s="9"/>
      <c r="V45" s="9">
        <v>161009.04</v>
      </c>
      <c r="W45" s="8">
        <v>1368024.06</v>
      </c>
    </row>
    <row r="46" spans="1:23" s="6" customFormat="1" ht="21.75">
      <c r="A46" s="76" t="s">
        <v>34</v>
      </c>
      <c r="B46" s="76"/>
      <c r="C46" s="13" t="s">
        <v>35</v>
      </c>
      <c r="D46" s="19">
        <v>93925.23</v>
      </c>
      <c r="E46" s="9"/>
      <c r="F46" s="9">
        <v>9392.42</v>
      </c>
      <c r="G46" s="8">
        <v>81058.9</v>
      </c>
      <c r="H46" s="31"/>
      <c r="I46" s="18" t="s">
        <v>34</v>
      </c>
      <c r="J46" s="9"/>
      <c r="K46" s="9"/>
      <c r="L46" s="9"/>
      <c r="M46" s="9"/>
      <c r="O46" s="19">
        <v>93925.23</v>
      </c>
      <c r="P46" s="9"/>
      <c r="Q46" s="9">
        <v>9392.42</v>
      </c>
      <c r="R46" s="8">
        <v>81058.9</v>
      </c>
      <c r="T46" s="19">
        <v>93925.23</v>
      </c>
      <c r="U46" s="9"/>
      <c r="V46" s="9">
        <v>9392.42</v>
      </c>
      <c r="W46" s="8">
        <v>81058.9</v>
      </c>
    </row>
    <row r="47" spans="1:23" s="6" customFormat="1" ht="21.75">
      <c r="A47" s="96" t="s">
        <v>23</v>
      </c>
      <c r="B47" s="97"/>
      <c r="C47" s="98"/>
      <c r="D47" s="21">
        <f>SUM(D34:D46)</f>
        <v>61019640.199999996</v>
      </c>
      <c r="E47" s="21">
        <f>SUM(E34:E46)</f>
        <v>0</v>
      </c>
      <c r="F47" s="21">
        <f>SUM(F34:F46)</f>
        <v>1047901.3300000002</v>
      </c>
      <c r="G47" s="21">
        <f>SUM(G34:G46)</f>
        <v>4528735.08</v>
      </c>
      <c r="H47" s="41"/>
      <c r="I47" s="47"/>
      <c r="J47" s="53">
        <f>SUM(J34:J46)</f>
        <v>2358223.29</v>
      </c>
      <c r="K47" s="53"/>
      <c r="L47" s="53">
        <f>SUM(L34:L46)</f>
        <v>59944.61</v>
      </c>
      <c r="M47" s="53">
        <f>SUM(M34:M46)</f>
        <v>2298278.6799999997</v>
      </c>
      <c r="O47" s="45">
        <f>SUM(O34:O46)</f>
        <v>61036642.99999999</v>
      </c>
      <c r="P47" s="45">
        <f>SUM(P34:P46)</f>
        <v>0</v>
      </c>
      <c r="Q47" s="45">
        <f>SUM(Q34:Q46)</f>
        <v>1050365.59</v>
      </c>
      <c r="R47" s="45">
        <f>SUM(R34:R46)</f>
        <v>4528737.08</v>
      </c>
      <c r="T47" s="56">
        <f>SUM(T34:T46)</f>
        <v>63394866.29</v>
      </c>
      <c r="U47" s="56">
        <f>SUM(U34:U46)</f>
        <v>0</v>
      </c>
      <c r="V47" s="56">
        <f>SUM(V34:V46)</f>
        <v>1110310.2</v>
      </c>
      <c r="W47" s="56">
        <f>SUM(W34:W46)</f>
        <v>6827015.76</v>
      </c>
    </row>
    <row r="48" spans="1:23" s="6" customFormat="1" ht="21.75">
      <c r="A48" s="84" t="s">
        <v>46</v>
      </c>
      <c r="B48" s="85"/>
      <c r="C48" s="12" t="s">
        <v>47</v>
      </c>
      <c r="D48" s="14"/>
      <c r="E48" s="14"/>
      <c r="F48" s="14"/>
      <c r="G48" s="8"/>
      <c r="H48" s="31"/>
      <c r="I48" s="43"/>
      <c r="J48" s="32"/>
      <c r="K48" s="32"/>
      <c r="L48" s="9"/>
      <c r="M48" s="9"/>
      <c r="O48" s="14"/>
      <c r="P48" s="14"/>
      <c r="Q48" s="14"/>
      <c r="R48" s="8"/>
      <c r="T48" s="9"/>
      <c r="U48" s="9"/>
      <c r="V48" s="9"/>
      <c r="W48" s="9"/>
    </row>
    <row r="49" spans="1:23" s="6" customFormat="1" ht="21.75">
      <c r="A49" s="76" t="s">
        <v>14</v>
      </c>
      <c r="B49" s="76"/>
      <c r="C49" s="7" t="s">
        <v>15</v>
      </c>
      <c r="D49" s="19">
        <v>4241960</v>
      </c>
      <c r="E49" s="9"/>
      <c r="F49" s="9">
        <v>71699.2</v>
      </c>
      <c r="G49" s="8">
        <v>318133.2</v>
      </c>
      <c r="H49" s="31"/>
      <c r="I49" s="18" t="s">
        <v>14</v>
      </c>
      <c r="J49" s="9"/>
      <c r="K49" s="9"/>
      <c r="L49" s="9"/>
      <c r="M49" s="9"/>
      <c r="O49" s="19">
        <v>4241960</v>
      </c>
      <c r="P49" s="9"/>
      <c r="Q49" s="9">
        <v>71699.2</v>
      </c>
      <c r="R49" s="8">
        <v>318133.2</v>
      </c>
      <c r="T49" s="19">
        <v>4241960</v>
      </c>
      <c r="U49" s="9"/>
      <c r="V49" s="9">
        <v>71699.2</v>
      </c>
      <c r="W49" s="8">
        <v>318133.2</v>
      </c>
    </row>
    <row r="50" spans="1:23" s="6" customFormat="1" ht="21.75">
      <c r="A50" s="76" t="s">
        <v>16</v>
      </c>
      <c r="B50" s="76"/>
      <c r="C50" s="7" t="s">
        <v>17</v>
      </c>
      <c r="D50" s="19">
        <v>2613411</v>
      </c>
      <c r="E50" s="9"/>
      <c r="F50" s="9">
        <v>75531.4</v>
      </c>
      <c r="G50" s="8">
        <v>697824.42</v>
      </c>
      <c r="H50" s="31"/>
      <c r="I50" s="18" t="s">
        <v>16</v>
      </c>
      <c r="J50" s="9">
        <v>80000</v>
      </c>
      <c r="K50" s="9"/>
      <c r="L50" s="9">
        <v>495.69</v>
      </c>
      <c r="M50" s="9">
        <v>79504.31</v>
      </c>
      <c r="O50" s="19">
        <v>2613411</v>
      </c>
      <c r="P50" s="9"/>
      <c r="Q50" s="9">
        <v>75531.4</v>
      </c>
      <c r="R50" s="8">
        <v>697824.42</v>
      </c>
      <c r="T50" s="9">
        <f>J50+O50</f>
        <v>2693411</v>
      </c>
      <c r="U50" s="9"/>
      <c r="V50" s="9">
        <f>L50+Q50</f>
        <v>76027.09</v>
      </c>
      <c r="W50" s="9">
        <f>M50+R50</f>
        <v>777328.73</v>
      </c>
    </row>
    <row r="51" spans="1:23" s="6" customFormat="1" ht="21.75">
      <c r="A51" s="76" t="s">
        <v>3</v>
      </c>
      <c r="B51" s="76"/>
      <c r="C51" s="7" t="s">
        <v>4</v>
      </c>
      <c r="D51" s="19">
        <v>1209293.41</v>
      </c>
      <c r="E51" s="9"/>
      <c r="F51" s="9">
        <v>123407.77</v>
      </c>
      <c r="G51" s="8">
        <v>459071.49</v>
      </c>
      <c r="H51" s="31"/>
      <c r="I51" s="18" t="s">
        <v>3</v>
      </c>
      <c r="J51" s="9"/>
      <c r="K51" s="9"/>
      <c r="L51" s="9"/>
      <c r="M51" s="9"/>
      <c r="O51" s="19">
        <v>1209293.41</v>
      </c>
      <c r="P51" s="9"/>
      <c r="Q51" s="9">
        <v>123407.77</v>
      </c>
      <c r="R51" s="8">
        <v>459071.49</v>
      </c>
      <c r="T51" s="19">
        <v>1209293.41</v>
      </c>
      <c r="U51" s="9"/>
      <c r="V51" s="9">
        <v>123407.77</v>
      </c>
      <c r="W51" s="8">
        <v>459071.49</v>
      </c>
    </row>
    <row r="52" spans="1:23" s="6" customFormat="1" ht="21.75">
      <c r="A52" s="76" t="s">
        <v>18</v>
      </c>
      <c r="B52" s="76"/>
      <c r="C52" s="7" t="s">
        <v>19</v>
      </c>
      <c r="D52" s="19">
        <v>14845421.5</v>
      </c>
      <c r="E52" s="9"/>
      <c r="F52" s="9">
        <v>1855677.44</v>
      </c>
      <c r="G52" s="8">
        <v>6871243.91</v>
      </c>
      <c r="H52" s="31"/>
      <c r="I52" s="18" t="s">
        <v>18</v>
      </c>
      <c r="J52" s="9">
        <v>1121495.33</v>
      </c>
      <c r="K52" s="9"/>
      <c r="L52" s="9">
        <v>24513.54</v>
      </c>
      <c r="M52" s="9">
        <v>1096981.79</v>
      </c>
      <c r="O52" s="19">
        <v>14845421.5</v>
      </c>
      <c r="P52" s="9"/>
      <c r="Q52" s="9">
        <v>1855677.44</v>
      </c>
      <c r="R52" s="8">
        <v>6871243.91</v>
      </c>
      <c r="T52" s="9">
        <f>J52+O52</f>
        <v>15966916.83</v>
      </c>
      <c r="U52" s="9"/>
      <c r="V52" s="9">
        <f aca="true" t="shared" si="2" ref="V52:W54">L52+Q52</f>
        <v>1880190.98</v>
      </c>
      <c r="W52" s="9">
        <f t="shared" si="2"/>
        <v>7968225.7</v>
      </c>
    </row>
    <row r="53" spans="1:23" s="6" customFormat="1" ht="21.75">
      <c r="A53" s="76" t="s">
        <v>12</v>
      </c>
      <c r="B53" s="76"/>
      <c r="C53" s="7" t="s">
        <v>5</v>
      </c>
      <c r="D53" s="19">
        <v>61211229.6</v>
      </c>
      <c r="E53" s="9"/>
      <c r="F53" s="9">
        <v>9804395.17</v>
      </c>
      <c r="G53" s="8">
        <v>19074793.33</v>
      </c>
      <c r="H53" s="31"/>
      <c r="I53" s="18" t="s">
        <v>12</v>
      </c>
      <c r="J53" s="9">
        <v>147448.61</v>
      </c>
      <c r="K53" s="9"/>
      <c r="L53" s="9">
        <v>9571.61</v>
      </c>
      <c r="M53" s="9">
        <v>137877</v>
      </c>
      <c r="O53" s="19">
        <v>61211229.6</v>
      </c>
      <c r="P53" s="9"/>
      <c r="Q53" s="9">
        <v>9804395.17</v>
      </c>
      <c r="R53" s="8">
        <v>19074793.33</v>
      </c>
      <c r="T53" s="9">
        <f>J53+O53</f>
        <v>61358678.21</v>
      </c>
      <c r="U53" s="9"/>
      <c r="V53" s="9">
        <f t="shared" si="2"/>
        <v>9813966.78</v>
      </c>
      <c r="W53" s="9">
        <f t="shared" si="2"/>
        <v>19212670.33</v>
      </c>
    </row>
    <row r="54" spans="1:23" s="6" customFormat="1" ht="22.5" customHeight="1">
      <c r="A54" s="76" t="s">
        <v>6</v>
      </c>
      <c r="B54" s="76"/>
      <c r="C54" s="7" t="s">
        <v>7</v>
      </c>
      <c r="D54" s="19">
        <v>823445.14</v>
      </c>
      <c r="E54" s="9"/>
      <c r="F54" s="9">
        <v>140798.27</v>
      </c>
      <c r="G54" s="8">
        <v>421968.29</v>
      </c>
      <c r="H54" s="31"/>
      <c r="I54" s="18" t="s">
        <v>6</v>
      </c>
      <c r="J54" s="9">
        <v>159766.36</v>
      </c>
      <c r="K54" s="9"/>
      <c r="L54" s="9">
        <v>12200.97</v>
      </c>
      <c r="M54" s="9">
        <v>147565.39</v>
      </c>
      <c r="O54" s="19">
        <v>823445.14</v>
      </c>
      <c r="P54" s="9"/>
      <c r="Q54" s="9">
        <v>140798.27</v>
      </c>
      <c r="R54" s="8">
        <v>421968.29</v>
      </c>
      <c r="T54" s="9">
        <f>J54+O54</f>
        <v>983211.5</v>
      </c>
      <c r="U54" s="9"/>
      <c r="V54" s="9">
        <f t="shared" si="2"/>
        <v>152999.24</v>
      </c>
      <c r="W54" s="9">
        <f t="shared" si="2"/>
        <v>569533.6799999999</v>
      </c>
    </row>
    <row r="55" spans="1:23" s="6" customFormat="1" ht="21.75">
      <c r="A55" s="76" t="s">
        <v>24</v>
      </c>
      <c r="B55" s="76"/>
      <c r="C55" s="7" t="s">
        <v>13</v>
      </c>
      <c r="D55" s="19">
        <v>49345.8</v>
      </c>
      <c r="E55" s="9"/>
      <c r="F55" s="9">
        <v>0</v>
      </c>
      <c r="G55" s="8">
        <v>2</v>
      </c>
      <c r="H55" s="31"/>
      <c r="I55" s="18" t="s">
        <v>24</v>
      </c>
      <c r="J55" s="9"/>
      <c r="K55" s="9"/>
      <c r="L55" s="9"/>
      <c r="M55" s="9"/>
      <c r="O55" s="19">
        <v>49345.8</v>
      </c>
      <c r="P55" s="9"/>
      <c r="Q55" s="9">
        <v>0</v>
      </c>
      <c r="R55" s="8">
        <v>2</v>
      </c>
      <c r="T55" s="19">
        <v>49345.8</v>
      </c>
      <c r="U55" s="9"/>
      <c r="V55" s="9">
        <v>0</v>
      </c>
      <c r="W55" s="8">
        <v>2</v>
      </c>
    </row>
    <row r="56" spans="1:23" s="6" customFormat="1" ht="21.75">
      <c r="A56" s="76" t="s">
        <v>30</v>
      </c>
      <c r="B56" s="76"/>
      <c r="C56" s="7" t="s">
        <v>20</v>
      </c>
      <c r="D56" s="19">
        <v>17289.72</v>
      </c>
      <c r="E56" s="9"/>
      <c r="F56" s="9">
        <v>3457.74</v>
      </c>
      <c r="G56" s="8">
        <v>4188.2</v>
      </c>
      <c r="H56" s="31"/>
      <c r="I56" s="18" t="s">
        <v>30</v>
      </c>
      <c r="J56" s="9"/>
      <c r="K56" s="9"/>
      <c r="L56" s="9"/>
      <c r="M56" s="9"/>
      <c r="O56" s="19">
        <v>17289.72</v>
      </c>
      <c r="P56" s="9"/>
      <c r="Q56" s="9">
        <v>3457.74</v>
      </c>
      <c r="R56" s="8">
        <v>4188.2</v>
      </c>
      <c r="T56" s="19">
        <v>17289.72</v>
      </c>
      <c r="U56" s="9"/>
      <c r="V56" s="9">
        <v>3457.74</v>
      </c>
      <c r="W56" s="8">
        <v>4188.2</v>
      </c>
    </row>
    <row r="57" spans="1:23" s="6" customFormat="1" ht="21.75">
      <c r="A57" s="76" t="s">
        <v>8</v>
      </c>
      <c r="B57" s="76"/>
      <c r="C57" s="7" t="s">
        <v>9</v>
      </c>
      <c r="D57" s="19">
        <v>295948.6</v>
      </c>
      <c r="E57" s="9"/>
      <c r="F57" s="9">
        <v>23593.09</v>
      </c>
      <c r="G57" s="8">
        <v>2877.19</v>
      </c>
      <c r="H57" s="31"/>
      <c r="I57" s="18" t="s">
        <v>8</v>
      </c>
      <c r="J57" s="9">
        <v>73130.84</v>
      </c>
      <c r="K57" s="9"/>
      <c r="L57" s="9">
        <v>9820.64</v>
      </c>
      <c r="M57" s="9">
        <v>63310.2</v>
      </c>
      <c r="O57" s="19">
        <v>295948.6</v>
      </c>
      <c r="P57" s="9"/>
      <c r="Q57" s="9">
        <v>23593.09</v>
      </c>
      <c r="R57" s="8">
        <v>2877.19</v>
      </c>
      <c r="T57" s="9">
        <f>J57+O57</f>
        <v>369079.43999999994</v>
      </c>
      <c r="U57" s="9"/>
      <c r="V57" s="9">
        <f>L57+Q57</f>
        <v>33413.729999999996</v>
      </c>
      <c r="W57" s="9">
        <f>M57+R57</f>
        <v>66187.39</v>
      </c>
    </row>
    <row r="58" spans="1:23" s="6" customFormat="1" ht="21.75">
      <c r="A58" s="76" t="s">
        <v>10</v>
      </c>
      <c r="B58" s="76"/>
      <c r="C58" s="7" t="s">
        <v>11</v>
      </c>
      <c r="D58" s="19">
        <v>68213.08</v>
      </c>
      <c r="E58" s="9"/>
      <c r="F58" s="9">
        <v>0</v>
      </c>
      <c r="G58" s="8">
        <v>5</v>
      </c>
      <c r="H58" s="31"/>
      <c r="I58" s="18" t="s">
        <v>10</v>
      </c>
      <c r="J58" s="9"/>
      <c r="K58" s="9"/>
      <c r="L58" s="9"/>
      <c r="M58" s="9"/>
      <c r="O58" s="19">
        <v>68213.08</v>
      </c>
      <c r="P58" s="9"/>
      <c r="Q58" s="9">
        <v>0</v>
      </c>
      <c r="R58" s="8">
        <v>5</v>
      </c>
      <c r="T58" s="19">
        <v>68213.08</v>
      </c>
      <c r="U58" s="9"/>
      <c r="V58" s="9">
        <v>0</v>
      </c>
      <c r="W58" s="8">
        <v>5</v>
      </c>
    </row>
    <row r="59" spans="1:23" s="5" customFormat="1" ht="21.75">
      <c r="A59" s="76" t="s">
        <v>32</v>
      </c>
      <c r="B59" s="76"/>
      <c r="C59" s="7" t="s">
        <v>33</v>
      </c>
      <c r="D59" s="19">
        <v>296484.11</v>
      </c>
      <c r="E59" s="9"/>
      <c r="F59" s="9">
        <v>14824.16</v>
      </c>
      <c r="G59" s="8">
        <v>265536.14</v>
      </c>
      <c r="H59" s="31"/>
      <c r="I59" s="18" t="s">
        <v>32</v>
      </c>
      <c r="J59" s="9">
        <v>179250</v>
      </c>
      <c r="K59" s="9"/>
      <c r="L59" s="9">
        <v>1706.34</v>
      </c>
      <c r="M59" s="9">
        <v>177543.66</v>
      </c>
      <c r="O59" s="19">
        <v>296484.11</v>
      </c>
      <c r="P59" s="9"/>
      <c r="Q59" s="9">
        <v>14824.16</v>
      </c>
      <c r="R59" s="8">
        <v>265536.14</v>
      </c>
      <c r="T59" s="9">
        <f>J59+O59</f>
        <v>475734.11</v>
      </c>
      <c r="U59" s="9"/>
      <c r="V59" s="9">
        <f>L59+Q59</f>
        <v>16530.5</v>
      </c>
      <c r="W59" s="9">
        <f>M59+R59</f>
        <v>443079.80000000005</v>
      </c>
    </row>
    <row r="60" spans="1:23" s="5" customFormat="1" ht="21.75">
      <c r="A60" s="76" t="s">
        <v>34</v>
      </c>
      <c r="B60" s="76"/>
      <c r="C60" s="13" t="s">
        <v>35</v>
      </c>
      <c r="D60" s="19">
        <v>20560.75</v>
      </c>
      <c r="E60" s="9"/>
      <c r="F60" s="9">
        <v>2055.98</v>
      </c>
      <c r="G60" s="8">
        <v>15750.32</v>
      </c>
      <c r="H60" s="31"/>
      <c r="I60" s="18" t="s">
        <v>34</v>
      </c>
      <c r="J60" s="9"/>
      <c r="K60" s="9"/>
      <c r="L60" s="9"/>
      <c r="M60" s="9"/>
      <c r="O60" s="19">
        <v>20560.75</v>
      </c>
      <c r="P60" s="9"/>
      <c r="Q60" s="9">
        <v>2055.98</v>
      </c>
      <c r="R60" s="8">
        <v>15750.32</v>
      </c>
      <c r="T60" s="19">
        <v>20560.75</v>
      </c>
      <c r="U60" s="9"/>
      <c r="V60" s="9">
        <v>2055.98</v>
      </c>
      <c r="W60" s="8">
        <v>15750.32</v>
      </c>
    </row>
    <row r="61" spans="1:23" s="5" customFormat="1" ht="21.75">
      <c r="A61" s="96" t="s">
        <v>23</v>
      </c>
      <c r="B61" s="97"/>
      <c r="C61" s="98"/>
      <c r="D61" s="21">
        <f>SUM(D49:D60)</f>
        <v>85692602.71</v>
      </c>
      <c r="E61" s="21">
        <f>SUM(E49:E60)</f>
        <v>0</v>
      </c>
      <c r="F61" s="21">
        <f>SUM(F49:F60)</f>
        <v>12115440.22</v>
      </c>
      <c r="G61" s="21">
        <f>SUM(G49:G60)</f>
        <v>28131393.49</v>
      </c>
      <c r="H61" s="41"/>
      <c r="I61" s="47"/>
      <c r="J61" s="53">
        <f>SUM(J49:J60)</f>
        <v>1761091.14</v>
      </c>
      <c r="K61" s="53"/>
      <c r="L61" s="53">
        <f>SUM(L49:L60)</f>
        <v>58308.78999999999</v>
      </c>
      <c r="M61" s="53">
        <f>SUM(M49:M60)</f>
        <v>1702782.35</v>
      </c>
      <c r="O61" s="45">
        <f>SUM(O49:O60)</f>
        <v>85692602.71</v>
      </c>
      <c r="P61" s="45">
        <f>SUM(P49:P60)</f>
        <v>0</v>
      </c>
      <c r="Q61" s="45">
        <f>SUM(Q49:Q60)</f>
        <v>12115440.22</v>
      </c>
      <c r="R61" s="45">
        <f>SUM(R49:R60)</f>
        <v>28131393.49</v>
      </c>
      <c r="T61" s="56">
        <f>SUM(T49:T60)</f>
        <v>87453693.85</v>
      </c>
      <c r="U61" s="56">
        <f>SUM(U49:U60)</f>
        <v>0</v>
      </c>
      <c r="V61" s="56">
        <f>SUM(V49:V60)</f>
        <v>12173749.010000002</v>
      </c>
      <c r="W61" s="56">
        <f>SUM(W49:W60)</f>
        <v>29834175.84</v>
      </c>
    </row>
    <row r="62" spans="1:23" s="6" customFormat="1" ht="21.75">
      <c r="A62" s="84" t="s">
        <v>48</v>
      </c>
      <c r="B62" s="85"/>
      <c r="C62" s="12" t="s">
        <v>49</v>
      </c>
      <c r="D62" s="8"/>
      <c r="E62" s="8"/>
      <c r="F62" s="8"/>
      <c r="G62" s="8"/>
      <c r="H62" s="31"/>
      <c r="I62" s="43"/>
      <c r="J62" s="9"/>
      <c r="K62" s="9"/>
      <c r="L62" s="9"/>
      <c r="M62" s="9"/>
      <c r="O62" s="8"/>
      <c r="P62" s="8"/>
      <c r="Q62" s="8"/>
      <c r="R62" s="8"/>
      <c r="T62" s="9"/>
      <c r="U62" s="9"/>
      <c r="V62" s="9"/>
      <c r="W62" s="9"/>
    </row>
    <row r="63" spans="1:23" s="6" customFormat="1" ht="21.75">
      <c r="A63" s="76" t="s">
        <v>14</v>
      </c>
      <c r="B63" s="76"/>
      <c r="C63" s="7" t="s">
        <v>15</v>
      </c>
      <c r="D63" s="19">
        <v>5022066.99</v>
      </c>
      <c r="E63" s="9"/>
      <c r="F63" s="9">
        <v>251103.2</v>
      </c>
      <c r="G63" s="8">
        <v>690535.43</v>
      </c>
      <c r="H63" s="31"/>
      <c r="I63" s="18" t="s">
        <v>14</v>
      </c>
      <c r="J63" s="9"/>
      <c r="K63" s="9"/>
      <c r="L63" s="9"/>
      <c r="M63" s="9"/>
      <c r="O63" s="19">
        <v>5022066.99</v>
      </c>
      <c r="P63" s="9"/>
      <c r="Q63" s="9">
        <v>251103.2</v>
      </c>
      <c r="R63" s="8">
        <v>690535.43</v>
      </c>
      <c r="T63" s="19">
        <v>5022066.99</v>
      </c>
      <c r="U63" s="9"/>
      <c r="V63" s="9">
        <v>251103.2</v>
      </c>
      <c r="W63" s="8">
        <v>690535.43</v>
      </c>
    </row>
    <row r="64" spans="1:23" s="6" customFormat="1" ht="21.75">
      <c r="A64" s="76" t="s">
        <v>16</v>
      </c>
      <c r="B64" s="76"/>
      <c r="C64" s="7" t="s">
        <v>17</v>
      </c>
      <c r="D64" s="19">
        <v>926148.3</v>
      </c>
      <c r="E64" s="9"/>
      <c r="F64" s="9">
        <v>55520.5</v>
      </c>
      <c r="G64" s="8">
        <v>716485.75</v>
      </c>
      <c r="H64" s="31"/>
      <c r="I64" s="18" t="s">
        <v>16</v>
      </c>
      <c r="J64" s="9">
        <v>266434.58</v>
      </c>
      <c r="K64" s="9"/>
      <c r="L64" s="9">
        <v>4024.77</v>
      </c>
      <c r="M64" s="9">
        <v>262409.81</v>
      </c>
      <c r="O64" s="19">
        <v>926148.3</v>
      </c>
      <c r="P64" s="9"/>
      <c r="Q64" s="9">
        <v>55520.5</v>
      </c>
      <c r="R64" s="8">
        <v>716485.75</v>
      </c>
      <c r="T64" s="9">
        <f>J64+O64</f>
        <v>1192582.8800000001</v>
      </c>
      <c r="U64" s="9"/>
      <c r="V64" s="9">
        <f>L64+Q64</f>
        <v>59545.27</v>
      </c>
      <c r="W64" s="9">
        <f>M64+R64</f>
        <v>978895.56</v>
      </c>
    </row>
    <row r="65" spans="1:23" s="6" customFormat="1" ht="21.75">
      <c r="A65" s="76" t="s">
        <v>3</v>
      </c>
      <c r="B65" s="76"/>
      <c r="C65" s="7" t="s">
        <v>4</v>
      </c>
      <c r="D65" s="19">
        <v>507475.7</v>
      </c>
      <c r="E65" s="9"/>
      <c r="F65" s="9">
        <v>43845.48</v>
      </c>
      <c r="G65" s="8">
        <v>195839.51</v>
      </c>
      <c r="H65" s="31"/>
      <c r="I65" s="18" t="s">
        <v>3</v>
      </c>
      <c r="J65" s="9">
        <v>55140.19</v>
      </c>
      <c r="K65" s="9"/>
      <c r="L65" s="9">
        <v>2902.9</v>
      </c>
      <c r="M65" s="9">
        <v>52237.29</v>
      </c>
      <c r="O65" s="19">
        <v>507475.7</v>
      </c>
      <c r="P65" s="9"/>
      <c r="Q65" s="9">
        <v>43845.48</v>
      </c>
      <c r="R65" s="8">
        <v>195839.51</v>
      </c>
      <c r="T65" s="9">
        <f>J65+O65</f>
        <v>562615.89</v>
      </c>
      <c r="U65" s="9"/>
      <c r="V65" s="9">
        <f>L65+Q65</f>
        <v>46748.380000000005</v>
      </c>
      <c r="W65" s="9">
        <f>M65+R65</f>
        <v>248076.80000000002</v>
      </c>
    </row>
    <row r="66" spans="1:23" s="6" customFormat="1" ht="21.75">
      <c r="A66" s="76" t="s">
        <v>18</v>
      </c>
      <c r="B66" s="76"/>
      <c r="C66" s="7" t="s">
        <v>19</v>
      </c>
      <c r="D66" s="19">
        <v>14839300</v>
      </c>
      <c r="E66" s="9"/>
      <c r="F66" s="9">
        <v>1850537.38</v>
      </c>
      <c r="G66" s="8">
        <v>6856091.27</v>
      </c>
      <c r="H66" s="31"/>
      <c r="I66" s="18" t="s">
        <v>18</v>
      </c>
      <c r="J66" s="9"/>
      <c r="K66" s="9"/>
      <c r="L66" s="9"/>
      <c r="M66" s="9"/>
      <c r="O66" s="19">
        <v>14839300</v>
      </c>
      <c r="P66" s="9"/>
      <c r="Q66" s="9">
        <v>1850537.38</v>
      </c>
      <c r="R66" s="8">
        <v>6856091.27</v>
      </c>
      <c r="T66" s="19">
        <v>14839300</v>
      </c>
      <c r="U66" s="9"/>
      <c r="V66" s="9">
        <v>1850537.38</v>
      </c>
      <c r="W66" s="8">
        <v>6856091.27</v>
      </c>
    </row>
    <row r="67" spans="1:23" s="6" customFormat="1" ht="21.75">
      <c r="A67" s="76" t="s">
        <v>12</v>
      </c>
      <c r="B67" s="76"/>
      <c r="C67" s="7" t="s">
        <v>5</v>
      </c>
      <c r="D67" s="19">
        <v>28692420.21</v>
      </c>
      <c r="E67" s="9"/>
      <c r="F67" s="9">
        <v>335089.8</v>
      </c>
      <c r="G67" s="8">
        <v>364774.33</v>
      </c>
      <c r="H67" s="31"/>
      <c r="I67" s="18" t="s">
        <v>12</v>
      </c>
      <c r="J67" s="9">
        <v>24482965.46</v>
      </c>
      <c r="K67" s="9"/>
      <c r="L67" s="9">
        <v>1205458.23</v>
      </c>
      <c r="M67" s="9">
        <v>23277507.23</v>
      </c>
      <c r="O67" s="19">
        <v>28692420.21</v>
      </c>
      <c r="P67" s="9"/>
      <c r="Q67" s="9">
        <v>335089.8</v>
      </c>
      <c r="R67" s="8">
        <v>364774.33</v>
      </c>
      <c r="T67" s="9">
        <f>J67+O67</f>
        <v>53175385.67</v>
      </c>
      <c r="U67" s="9"/>
      <c r="V67" s="9">
        <f>L67+Q67</f>
        <v>1540548.03</v>
      </c>
      <c r="W67" s="9">
        <f>M67+R67</f>
        <v>23642281.56</v>
      </c>
    </row>
    <row r="68" spans="1:23" s="6" customFormat="1" ht="21.75">
      <c r="A68" s="76" t="s">
        <v>6</v>
      </c>
      <c r="B68" s="76"/>
      <c r="C68" s="7" t="s">
        <v>7</v>
      </c>
      <c r="D68" s="19">
        <v>301415.9</v>
      </c>
      <c r="E68" s="9"/>
      <c r="F68" s="9">
        <v>51028.09</v>
      </c>
      <c r="G68" s="8">
        <v>51650.33</v>
      </c>
      <c r="H68" s="31"/>
      <c r="I68" s="18" t="s">
        <v>6</v>
      </c>
      <c r="J68" s="9">
        <v>10261.68</v>
      </c>
      <c r="K68" s="9"/>
      <c r="L68" s="9">
        <v>964.39</v>
      </c>
      <c r="M68" s="9">
        <v>9297.29</v>
      </c>
      <c r="O68" s="19">
        <v>301415.9</v>
      </c>
      <c r="P68" s="9"/>
      <c r="Q68" s="9">
        <v>51028.09</v>
      </c>
      <c r="R68" s="8">
        <v>51650.33</v>
      </c>
      <c r="T68" s="9">
        <f>J68+O68</f>
        <v>311677.58</v>
      </c>
      <c r="U68" s="9"/>
      <c r="V68" s="9">
        <f>L68+Q68</f>
        <v>51992.479999999996</v>
      </c>
      <c r="W68" s="9">
        <f>M68+R68</f>
        <v>60947.62</v>
      </c>
    </row>
    <row r="69" spans="1:23" s="6" customFormat="1" ht="21.75">
      <c r="A69" s="76" t="s">
        <v>24</v>
      </c>
      <c r="B69" s="76"/>
      <c r="C69" s="7" t="s">
        <v>13</v>
      </c>
      <c r="D69" s="19">
        <v>55560.75</v>
      </c>
      <c r="E69" s="9"/>
      <c r="F69" s="9">
        <v>0</v>
      </c>
      <c r="G69" s="8">
        <v>2</v>
      </c>
      <c r="H69" s="31"/>
      <c r="I69" s="18" t="s">
        <v>24</v>
      </c>
      <c r="J69" s="9"/>
      <c r="K69" s="9"/>
      <c r="L69" s="9"/>
      <c r="M69" s="9"/>
      <c r="O69" s="19">
        <v>55560.75</v>
      </c>
      <c r="P69" s="9"/>
      <c r="Q69" s="9">
        <v>0</v>
      </c>
      <c r="R69" s="8">
        <v>2</v>
      </c>
      <c r="T69" s="19">
        <v>55560.75</v>
      </c>
      <c r="U69" s="9"/>
      <c r="V69" s="9">
        <v>0</v>
      </c>
      <c r="W69" s="8">
        <v>2</v>
      </c>
    </row>
    <row r="70" spans="1:23" s="6" customFormat="1" ht="21.75">
      <c r="A70" s="88" t="s">
        <v>30</v>
      </c>
      <c r="B70" s="89"/>
      <c r="C70" s="7" t="s">
        <v>20</v>
      </c>
      <c r="D70" s="19"/>
      <c r="E70" s="8"/>
      <c r="F70" s="9"/>
      <c r="G70" s="8"/>
      <c r="H70" s="31"/>
      <c r="I70" s="18" t="s">
        <v>30</v>
      </c>
      <c r="J70" s="9">
        <v>13084.11</v>
      </c>
      <c r="K70" s="9"/>
      <c r="L70" s="9">
        <v>1143.88</v>
      </c>
      <c r="M70" s="9">
        <v>11940.23</v>
      </c>
      <c r="O70" s="19"/>
      <c r="P70" s="8"/>
      <c r="Q70" s="9"/>
      <c r="R70" s="8"/>
      <c r="T70" s="9">
        <v>13084.11</v>
      </c>
      <c r="V70" s="9">
        <v>1143.88</v>
      </c>
      <c r="W70" s="9">
        <v>11940.23</v>
      </c>
    </row>
    <row r="71" spans="1:23" s="6" customFormat="1" ht="21.75">
      <c r="A71" s="76" t="s">
        <v>8</v>
      </c>
      <c r="B71" s="76"/>
      <c r="C71" s="7" t="s">
        <v>9</v>
      </c>
      <c r="D71" s="19">
        <v>290416.82</v>
      </c>
      <c r="E71" s="9"/>
      <c r="F71" s="9">
        <v>17363.52</v>
      </c>
      <c r="G71" s="8">
        <v>7</v>
      </c>
      <c r="H71" s="31"/>
      <c r="I71" s="18" t="s">
        <v>8</v>
      </c>
      <c r="J71" s="9">
        <v>28037.38</v>
      </c>
      <c r="K71" s="9"/>
      <c r="L71" s="9">
        <v>4059.51</v>
      </c>
      <c r="M71" s="9">
        <v>23977.87</v>
      </c>
      <c r="O71" s="19">
        <v>290416.82</v>
      </c>
      <c r="P71" s="9"/>
      <c r="Q71" s="9">
        <v>17363.52</v>
      </c>
      <c r="R71" s="8">
        <v>7</v>
      </c>
      <c r="T71" s="9">
        <f>J71+O71</f>
        <v>318454.2</v>
      </c>
      <c r="U71" s="9"/>
      <c r="V71" s="9">
        <f>L71+Q71</f>
        <v>21423.03</v>
      </c>
      <c r="W71" s="9">
        <f>M71+R71</f>
        <v>23984.87</v>
      </c>
    </row>
    <row r="72" spans="1:23" s="6" customFormat="1" ht="21.75">
      <c r="A72" s="76" t="s">
        <v>21</v>
      </c>
      <c r="B72" s="76"/>
      <c r="C72" s="7" t="s">
        <v>22</v>
      </c>
      <c r="D72" s="19">
        <v>8411.21</v>
      </c>
      <c r="E72" s="9"/>
      <c r="F72" s="9">
        <v>0</v>
      </c>
      <c r="G72" s="8">
        <v>1</v>
      </c>
      <c r="H72" s="31"/>
      <c r="I72" s="18" t="s">
        <v>21</v>
      </c>
      <c r="J72" s="9"/>
      <c r="K72" s="9"/>
      <c r="L72" s="9"/>
      <c r="M72" s="9"/>
      <c r="O72" s="19">
        <v>8411.21</v>
      </c>
      <c r="P72" s="9"/>
      <c r="Q72" s="9">
        <v>0</v>
      </c>
      <c r="R72" s="8">
        <v>1</v>
      </c>
      <c r="T72" s="19">
        <v>8411.21</v>
      </c>
      <c r="U72" s="9"/>
      <c r="V72" s="9">
        <v>0</v>
      </c>
      <c r="W72" s="8">
        <v>1</v>
      </c>
    </row>
    <row r="73" spans="1:23" s="6" customFormat="1" ht="21.75">
      <c r="A73" s="76" t="s">
        <v>25</v>
      </c>
      <c r="B73" s="76"/>
      <c r="C73" s="7" t="s">
        <v>26</v>
      </c>
      <c r="D73" s="19"/>
      <c r="E73" s="8"/>
      <c r="F73" s="9"/>
      <c r="G73" s="8"/>
      <c r="H73" s="31"/>
      <c r="I73" s="18" t="s">
        <v>25</v>
      </c>
      <c r="J73" s="9">
        <v>14018.69</v>
      </c>
      <c r="K73" s="9"/>
      <c r="L73" s="9">
        <v>655.88</v>
      </c>
      <c r="M73" s="9">
        <v>13362.81</v>
      </c>
      <c r="O73" s="19"/>
      <c r="P73" s="8"/>
      <c r="Q73" s="9"/>
      <c r="R73" s="8"/>
      <c r="T73" s="9">
        <v>14018.69</v>
      </c>
      <c r="V73" s="9">
        <v>655.88</v>
      </c>
      <c r="W73" s="9">
        <v>13362.81</v>
      </c>
    </row>
    <row r="74" spans="1:23" s="5" customFormat="1" ht="21.75">
      <c r="A74" s="76" t="s">
        <v>32</v>
      </c>
      <c r="B74" s="76"/>
      <c r="C74" s="7" t="s">
        <v>33</v>
      </c>
      <c r="D74" s="19"/>
      <c r="E74" s="9"/>
      <c r="F74" s="9"/>
      <c r="G74" s="8"/>
      <c r="H74" s="31"/>
      <c r="I74" s="18" t="s">
        <v>32</v>
      </c>
      <c r="J74" s="9">
        <v>578504.67</v>
      </c>
      <c r="K74" s="9"/>
      <c r="L74" s="9">
        <v>8377.24</v>
      </c>
      <c r="M74" s="9">
        <v>570127.43</v>
      </c>
      <c r="O74" s="19"/>
      <c r="P74" s="9"/>
      <c r="Q74" s="9"/>
      <c r="R74" s="8"/>
      <c r="T74" s="9">
        <v>578504.67</v>
      </c>
      <c r="U74" s="9"/>
      <c r="V74" s="9">
        <v>8377.24</v>
      </c>
      <c r="W74" s="9">
        <v>570127.43</v>
      </c>
    </row>
    <row r="75" spans="1:23" s="6" customFormat="1" ht="21.75">
      <c r="A75" s="96" t="s">
        <v>23</v>
      </c>
      <c r="B75" s="97"/>
      <c r="C75" s="98"/>
      <c r="D75" s="21">
        <f>SUM(D63:D73)</f>
        <v>50643215.88</v>
      </c>
      <c r="E75" s="21">
        <f>SUM(E63:E73)</f>
        <v>0</v>
      </c>
      <c r="F75" s="21">
        <f>SUM(F63:F73)</f>
        <v>2604487.9699999997</v>
      </c>
      <c r="G75" s="21">
        <f>SUM(G63:G73)</f>
        <v>8875386.62</v>
      </c>
      <c r="H75" s="41"/>
      <c r="I75" s="47"/>
      <c r="J75" s="53">
        <f>SUM(J63:J73)</f>
        <v>24869942.09</v>
      </c>
      <c r="K75" s="53"/>
      <c r="L75" s="53">
        <f>SUM(L63:L73)</f>
        <v>1219209.5599999996</v>
      </c>
      <c r="M75" s="53">
        <f>SUM(M63:M73)</f>
        <v>23650732.53</v>
      </c>
      <c r="O75" s="45">
        <f>SUM(O63:O73)</f>
        <v>50643215.88</v>
      </c>
      <c r="P75" s="45">
        <f>SUM(P63:P73)</f>
        <v>0</v>
      </c>
      <c r="Q75" s="45">
        <f>SUM(Q63:Q73)</f>
        <v>2604487.9699999997</v>
      </c>
      <c r="R75" s="45">
        <f>SUM(R63:R73)</f>
        <v>8875386.62</v>
      </c>
      <c r="T75" s="56">
        <f>SUM(T63:T74)</f>
        <v>76091662.64</v>
      </c>
      <c r="U75" s="56">
        <f>SUM(U63:U74)</f>
        <v>0</v>
      </c>
      <c r="V75" s="56">
        <f>SUM(V63:V74)</f>
        <v>3832074.7699999996</v>
      </c>
      <c r="W75" s="56">
        <f>SUM(W63:W74)</f>
        <v>33096246.58</v>
      </c>
    </row>
    <row r="76" spans="1:23" s="6" customFormat="1" ht="21.75">
      <c r="A76" s="84" t="s">
        <v>50</v>
      </c>
      <c r="B76" s="85"/>
      <c r="C76" s="12" t="s">
        <v>51</v>
      </c>
      <c r="D76" s="8"/>
      <c r="E76" s="8"/>
      <c r="F76" s="8"/>
      <c r="G76" s="8"/>
      <c r="H76" s="31"/>
      <c r="I76" s="43"/>
      <c r="J76" s="9"/>
      <c r="K76" s="9"/>
      <c r="L76" s="9"/>
      <c r="M76" s="9"/>
      <c r="O76" s="8"/>
      <c r="P76" s="8"/>
      <c r="Q76" s="8"/>
      <c r="R76" s="8"/>
      <c r="T76" s="9"/>
      <c r="U76" s="9"/>
      <c r="V76" s="9"/>
      <c r="W76" s="9"/>
    </row>
    <row r="77" spans="1:23" s="6" customFormat="1" ht="21.75">
      <c r="A77" s="76" t="s">
        <v>14</v>
      </c>
      <c r="B77" s="76"/>
      <c r="C77" s="7" t="s">
        <v>15</v>
      </c>
      <c r="D77" s="19">
        <v>3655914.96</v>
      </c>
      <c r="E77" s="9"/>
      <c r="F77" s="9">
        <v>70560.7</v>
      </c>
      <c r="G77" s="37">
        <v>1194124.98</v>
      </c>
      <c r="H77" s="40"/>
      <c r="I77" s="18" t="s">
        <v>14</v>
      </c>
      <c r="J77" s="9"/>
      <c r="K77" s="9"/>
      <c r="L77" s="54"/>
      <c r="M77" s="9"/>
      <c r="O77" s="19">
        <v>3655914.96</v>
      </c>
      <c r="P77" s="9"/>
      <c r="Q77" s="9">
        <v>70560.7</v>
      </c>
      <c r="R77" s="37">
        <v>1194124.98</v>
      </c>
      <c r="T77" s="19">
        <v>3655914.96</v>
      </c>
      <c r="U77" s="9"/>
      <c r="V77" s="9">
        <v>70560.7</v>
      </c>
      <c r="W77" s="37">
        <v>1194124.98</v>
      </c>
    </row>
    <row r="78" spans="1:23" s="6" customFormat="1" ht="21.75">
      <c r="A78" s="76" t="s">
        <v>16</v>
      </c>
      <c r="B78" s="76"/>
      <c r="C78" s="7" t="s">
        <v>17</v>
      </c>
      <c r="D78" s="19">
        <v>481614.29</v>
      </c>
      <c r="E78" s="9"/>
      <c r="F78" s="9">
        <v>32123.54</v>
      </c>
      <c r="G78" s="37">
        <v>422440.02</v>
      </c>
      <c r="H78" s="40"/>
      <c r="I78" s="18" t="s">
        <v>16</v>
      </c>
      <c r="J78" s="9">
        <v>68400</v>
      </c>
      <c r="K78" s="9"/>
      <c r="L78" s="54">
        <v>137.12</v>
      </c>
      <c r="M78" s="9">
        <v>68262.88</v>
      </c>
      <c r="O78" s="19">
        <v>481614.29</v>
      </c>
      <c r="P78" s="9"/>
      <c r="Q78" s="9">
        <v>32123.54</v>
      </c>
      <c r="R78" s="37">
        <v>422440.02</v>
      </c>
      <c r="T78" s="9">
        <f>J78+O78</f>
        <v>550014.29</v>
      </c>
      <c r="U78" s="9"/>
      <c r="V78" s="9">
        <f>L78+Q78</f>
        <v>32260.66</v>
      </c>
      <c r="W78" s="9">
        <f>M78+R78</f>
        <v>490702.9</v>
      </c>
    </row>
    <row r="79" spans="1:23" s="5" customFormat="1" ht="21.75">
      <c r="A79" s="76" t="s">
        <v>3</v>
      </c>
      <c r="B79" s="76"/>
      <c r="C79" s="7" t="s">
        <v>4</v>
      </c>
      <c r="D79" s="19">
        <v>607228.71</v>
      </c>
      <c r="E79" s="9"/>
      <c r="F79" s="9">
        <v>69001.47</v>
      </c>
      <c r="G79" s="37">
        <v>302406.33</v>
      </c>
      <c r="H79" s="40"/>
      <c r="I79" s="18" t="s">
        <v>3</v>
      </c>
      <c r="J79" s="9">
        <v>48747.66</v>
      </c>
      <c r="K79" s="9"/>
      <c r="L79" s="54">
        <v>2047.76</v>
      </c>
      <c r="M79" s="9">
        <v>46699.9</v>
      </c>
      <c r="O79" s="19">
        <v>607228.71</v>
      </c>
      <c r="P79" s="9"/>
      <c r="Q79" s="9">
        <v>69001.47</v>
      </c>
      <c r="R79" s="37">
        <v>302406.33</v>
      </c>
      <c r="T79" s="9">
        <f>J79+O79</f>
        <v>655976.37</v>
      </c>
      <c r="U79" s="9"/>
      <c r="V79" s="9">
        <f>L79+Q79</f>
        <v>71049.23</v>
      </c>
      <c r="W79" s="9">
        <f>M79+R79</f>
        <v>349106.23000000004</v>
      </c>
    </row>
    <row r="80" spans="1:23" s="6" customFormat="1" ht="21.75">
      <c r="A80" s="76" t="s">
        <v>18</v>
      </c>
      <c r="B80" s="76"/>
      <c r="C80" s="7" t="s">
        <v>19</v>
      </c>
      <c r="D80" s="19">
        <v>38948</v>
      </c>
      <c r="E80" s="9"/>
      <c r="F80" s="9">
        <v>0</v>
      </c>
      <c r="G80" s="37">
        <v>1</v>
      </c>
      <c r="H80" s="40"/>
      <c r="I80" s="18" t="s">
        <v>18</v>
      </c>
      <c r="J80" s="9"/>
      <c r="K80" s="9"/>
      <c r="L80" s="54"/>
      <c r="M80" s="9"/>
      <c r="O80" s="19">
        <v>38948</v>
      </c>
      <c r="P80" s="9"/>
      <c r="Q80" s="9">
        <v>0</v>
      </c>
      <c r="R80" s="37">
        <v>1</v>
      </c>
      <c r="T80" s="19">
        <v>38948</v>
      </c>
      <c r="U80" s="9"/>
      <c r="V80" s="9">
        <v>0</v>
      </c>
      <c r="W80" s="37">
        <v>1</v>
      </c>
    </row>
    <row r="81" spans="1:23" s="6" customFormat="1" ht="22.5" customHeight="1">
      <c r="A81" s="76" t="s">
        <v>12</v>
      </c>
      <c r="B81" s="76"/>
      <c r="C81" s="7" t="s">
        <v>5</v>
      </c>
      <c r="D81" s="19">
        <v>29409606.97</v>
      </c>
      <c r="E81" s="9"/>
      <c r="F81" s="9">
        <v>351970.56</v>
      </c>
      <c r="G81" s="37">
        <v>695980.49</v>
      </c>
      <c r="H81" s="40"/>
      <c r="I81" s="18" t="s">
        <v>12</v>
      </c>
      <c r="J81" s="9">
        <v>24205.61</v>
      </c>
      <c r="K81" s="9"/>
      <c r="L81" s="54">
        <v>1957.53</v>
      </c>
      <c r="M81" s="9">
        <v>22248.08</v>
      </c>
      <c r="O81" s="19">
        <v>29409606.97</v>
      </c>
      <c r="P81" s="9"/>
      <c r="Q81" s="9">
        <v>351970.56</v>
      </c>
      <c r="R81" s="37">
        <v>695980.49</v>
      </c>
      <c r="T81" s="9">
        <f>J81+O81</f>
        <v>29433812.58</v>
      </c>
      <c r="U81" s="9"/>
      <c r="V81" s="9">
        <f>L81+Q81</f>
        <v>353928.09</v>
      </c>
      <c r="W81" s="9">
        <f>M81+R81</f>
        <v>718228.57</v>
      </c>
    </row>
    <row r="82" spans="1:23" s="6" customFormat="1" ht="21.75">
      <c r="A82" s="76" t="s">
        <v>6</v>
      </c>
      <c r="B82" s="76"/>
      <c r="C82" s="7" t="s">
        <v>7</v>
      </c>
      <c r="D82" s="19">
        <v>212869.16</v>
      </c>
      <c r="E82" s="9"/>
      <c r="F82" s="9">
        <v>33150.98</v>
      </c>
      <c r="G82" s="37">
        <v>40079.27</v>
      </c>
      <c r="H82" s="40"/>
      <c r="I82" s="18" t="s">
        <v>6</v>
      </c>
      <c r="J82" s="9"/>
      <c r="K82" s="9"/>
      <c r="L82" s="54"/>
      <c r="M82" s="9"/>
      <c r="O82" s="19">
        <v>212869.16</v>
      </c>
      <c r="P82" s="9"/>
      <c r="Q82" s="9">
        <v>33150.98</v>
      </c>
      <c r="R82" s="37">
        <v>40079.27</v>
      </c>
      <c r="T82" s="19">
        <v>212869.16</v>
      </c>
      <c r="U82" s="9"/>
      <c r="V82" s="9">
        <v>33150.98</v>
      </c>
      <c r="W82" s="37">
        <v>40079.27</v>
      </c>
    </row>
    <row r="83" spans="1:23" s="6" customFormat="1" ht="21.75">
      <c r="A83" s="76" t="s">
        <v>8</v>
      </c>
      <c r="B83" s="76"/>
      <c r="C83" s="7" t="s">
        <v>9</v>
      </c>
      <c r="D83" s="19">
        <v>265827.1</v>
      </c>
      <c r="E83" s="9"/>
      <c r="F83" s="9">
        <v>17363.52</v>
      </c>
      <c r="G83" s="37">
        <v>5</v>
      </c>
      <c r="H83" s="40"/>
      <c r="I83" s="18" t="s">
        <v>8</v>
      </c>
      <c r="J83" s="9">
        <v>71588.79</v>
      </c>
      <c r="K83" s="9"/>
      <c r="L83" s="54">
        <v>10437.89</v>
      </c>
      <c r="M83" s="9">
        <v>61150.9</v>
      </c>
      <c r="O83" s="19">
        <v>265827.1</v>
      </c>
      <c r="P83" s="9"/>
      <c r="Q83" s="9">
        <v>17363.52</v>
      </c>
      <c r="R83" s="37">
        <v>5</v>
      </c>
      <c r="T83" s="9">
        <f>J83+O83</f>
        <v>337415.88999999996</v>
      </c>
      <c r="U83" s="9"/>
      <c r="V83" s="9">
        <f>L83+Q83</f>
        <v>27801.41</v>
      </c>
      <c r="W83" s="9">
        <f>M83+R83</f>
        <v>61155.9</v>
      </c>
    </row>
    <row r="84" spans="1:23" s="6" customFormat="1" ht="21.75">
      <c r="A84" s="76" t="s">
        <v>10</v>
      </c>
      <c r="B84" s="76"/>
      <c r="C84" s="7" t="s">
        <v>11</v>
      </c>
      <c r="D84" s="19">
        <v>142990.65</v>
      </c>
      <c r="E84" s="9"/>
      <c r="F84" s="9">
        <v>0</v>
      </c>
      <c r="G84" s="37">
        <v>1</v>
      </c>
      <c r="H84" s="40"/>
      <c r="I84" s="18" t="s">
        <v>10</v>
      </c>
      <c r="J84" s="9"/>
      <c r="K84" s="9"/>
      <c r="L84" s="54"/>
      <c r="M84" s="9"/>
      <c r="O84" s="19">
        <v>142990.65</v>
      </c>
      <c r="P84" s="9"/>
      <c r="Q84" s="9">
        <v>0</v>
      </c>
      <c r="R84" s="37">
        <v>1</v>
      </c>
      <c r="T84" s="19">
        <v>142990.65</v>
      </c>
      <c r="U84" s="9"/>
      <c r="V84" s="9">
        <v>0</v>
      </c>
      <c r="W84" s="37">
        <v>1</v>
      </c>
    </row>
    <row r="85" spans="1:23" s="5" customFormat="1" ht="21.75">
      <c r="A85" s="91" t="s">
        <v>32</v>
      </c>
      <c r="B85" s="91"/>
      <c r="C85" s="26" t="s">
        <v>33</v>
      </c>
      <c r="D85" s="19">
        <v>1428971.97</v>
      </c>
      <c r="E85" s="9"/>
      <c r="F85" s="8">
        <v>71448.5</v>
      </c>
      <c r="G85" s="9">
        <v>1318357.74</v>
      </c>
      <c r="H85" s="30"/>
      <c r="I85" s="18" t="s">
        <v>32</v>
      </c>
      <c r="J85" s="9"/>
      <c r="K85" s="9"/>
      <c r="L85" s="9"/>
      <c r="M85" s="9"/>
      <c r="O85" s="19">
        <v>1428971.97</v>
      </c>
      <c r="P85" s="9"/>
      <c r="Q85" s="8">
        <v>71448.5</v>
      </c>
      <c r="R85" s="9">
        <v>1318357.74</v>
      </c>
      <c r="T85" s="19">
        <v>1428971.97</v>
      </c>
      <c r="U85" s="9"/>
      <c r="V85" s="8">
        <v>71448.5</v>
      </c>
      <c r="W85" s="9">
        <v>1318357.74</v>
      </c>
    </row>
    <row r="86" spans="1:23" s="6" customFormat="1" ht="21.75">
      <c r="A86" s="76" t="s">
        <v>21</v>
      </c>
      <c r="B86" s="76"/>
      <c r="C86" s="7" t="s">
        <v>22</v>
      </c>
      <c r="D86" s="19"/>
      <c r="E86" s="8"/>
      <c r="F86" s="9"/>
      <c r="G86" s="37"/>
      <c r="H86" s="40"/>
      <c r="I86" s="18" t="s">
        <v>21</v>
      </c>
      <c r="J86" s="9">
        <v>14299.07</v>
      </c>
      <c r="K86" s="9"/>
      <c r="L86" s="54">
        <v>2539.28</v>
      </c>
      <c r="M86" s="9">
        <v>11759.79</v>
      </c>
      <c r="O86" s="19"/>
      <c r="P86" s="8"/>
      <c r="Q86" s="9"/>
      <c r="R86" s="37"/>
      <c r="T86" s="9">
        <v>14299.07</v>
      </c>
      <c r="V86" s="54">
        <v>2539.28</v>
      </c>
      <c r="W86" s="9">
        <v>11759.79</v>
      </c>
    </row>
    <row r="87" spans="1:23" s="5" customFormat="1" ht="21.75">
      <c r="A87" s="96" t="s">
        <v>23</v>
      </c>
      <c r="B87" s="97"/>
      <c r="C87" s="98"/>
      <c r="D87" s="21">
        <f>SUM(D77:D86)</f>
        <v>36243971.809999995</v>
      </c>
      <c r="E87" s="21">
        <f>SUM(E77:E86)</f>
        <v>0</v>
      </c>
      <c r="F87" s="21">
        <f>SUM(F77:F86)</f>
        <v>645619.27</v>
      </c>
      <c r="G87" s="21">
        <f>SUM(G77:G86)</f>
        <v>3973395.83</v>
      </c>
      <c r="H87" s="42"/>
      <c r="I87" s="47"/>
      <c r="J87" s="53">
        <f>SUM(J77:J86)</f>
        <v>227241.13</v>
      </c>
      <c r="K87" s="53"/>
      <c r="L87" s="53">
        <f>SUM(L77:L86)</f>
        <v>17119.579999999998</v>
      </c>
      <c r="M87" s="53">
        <f>SUM(M77:M86)</f>
        <v>210121.55</v>
      </c>
      <c r="O87" s="45">
        <f>SUM(O77:O86)</f>
        <v>36243971.809999995</v>
      </c>
      <c r="P87" s="45">
        <f>SUM(P77:P86)</f>
        <v>0</v>
      </c>
      <c r="Q87" s="45">
        <f>SUM(Q77:Q86)</f>
        <v>645619.27</v>
      </c>
      <c r="R87" s="45">
        <f>SUM(R77:R86)</f>
        <v>3973395.83</v>
      </c>
      <c r="T87" s="56">
        <f>SUM(T77:T86)</f>
        <v>36471212.93999999</v>
      </c>
      <c r="U87" s="56">
        <f>SUM(U77:U86)</f>
        <v>0</v>
      </c>
      <c r="V87" s="56">
        <f>SUM(V77:V86)</f>
        <v>662738.8500000001</v>
      </c>
      <c r="W87" s="56">
        <f>SUM(W77:W86)</f>
        <v>4183517.38</v>
      </c>
    </row>
    <row r="88" spans="1:23" s="6" customFormat="1" ht="21.75">
      <c r="A88" s="84" t="s">
        <v>52</v>
      </c>
      <c r="B88" s="85"/>
      <c r="C88" s="12" t="s">
        <v>53</v>
      </c>
      <c r="D88" s="14"/>
      <c r="E88" s="14"/>
      <c r="F88" s="14"/>
      <c r="G88" s="14"/>
      <c r="H88" s="31"/>
      <c r="I88" s="43"/>
      <c r="J88" s="32"/>
      <c r="K88" s="32"/>
      <c r="L88" s="32"/>
      <c r="M88" s="9"/>
      <c r="O88" s="14"/>
      <c r="P88" s="14"/>
      <c r="Q88" s="14"/>
      <c r="R88" s="14"/>
      <c r="T88" s="9"/>
      <c r="U88" s="9"/>
      <c r="V88" s="9"/>
      <c r="W88" s="9"/>
    </row>
    <row r="89" spans="1:23" s="6" customFormat="1" ht="21.75">
      <c r="A89" s="76" t="s">
        <v>14</v>
      </c>
      <c r="B89" s="76"/>
      <c r="C89" s="7" t="s">
        <v>15</v>
      </c>
      <c r="D89" s="19">
        <v>5291000</v>
      </c>
      <c r="E89" s="9"/>
      <c r="F89" s="9">
        <v>264549.85</v>
      </c>
      <c r="G89" s="8">
        <v>639330.38</v>
      </c>
      <c r="H89" s="31"/>
      <c r="I89" s="18" t="s">
        <v>14</v>
      </c>
      <c r="J89" s="9"/>
      <c r="K89" s="9"/>
      <c r="L89" s="9"/>
      <c r="M89" s="9"/>
      <c r="O89" s="19">
        <v>5291000</v>
      </c>
      <c r="P89" s="9"/>
      <c r="Q89" s="9">
        <v>264549.85</v>
      </c>
      <c r="R89" s="8">
        <v>639330.38</v>
      </c>
      <c r="T89" s="19">
        <v>5291000</v>
      </c>
      <c r="U89" s="9"/>
      <c r="V89" s="9">
        <v>264549.85</v>
      </c>
      <c r="W89" s="8">
        <v>639330.38</v>
      </c>
    </row>
    <row r="90" spans="1:23" s="6" customFormat="1" ht="21.75">
      <c r="A90" s="76" t="s">
        <v>16</v>
      </c>
      <c r="B90" s="76"/>
      <c r="C90" s="7" t="s">
        <v>17</v>
      </c>
      <c r="D90" s="19">
        <v>3331681.14</v>
      </c>
      <c r="E90" s="9"/>
      <c r="F90" s="9">
        <v>195209.43</v>
      </c>
      <c r="G90" s="8">
        <v>617634.67</v>
      </c>
      <c r="H90" s="31"/>
      <c r="I90" s="18" t="s">
        <v>16</v>
      </c>
      <c r="J90" s="9"/>
      <c r="K90" s="9"/>
      <c r="L90" s="9"/>
      <c r="M90" s="9"/>
      <c r="O90" s="19">
        <v>3331681.14</v>
      </c>
      <c r="P90" s="9"/>
      <c r="Q90" s="9">
        <v>195209.43</v>
      </c>
      <c r="R90" s="8">
        <v>617634.67</v>
      </c>
      <c r="T90" s="19">
        <v>3331681.14</v>
      </c>
      <c r="U90" s="9"/>
      <c r="V90" s="9">
        <v>195209.43</v>
      </c>
      <c r="W90" s="8">
        <v>617634.67</v>
      </c>
    </row>
    <row r="91" spans="1:23" s="6" customFormat="1" ht="21.75">
      <c r="A91" s="76" t="s">
        <v>3</v>
      </c>
      <c r="B91" s="76"/>
      <c r="C91" s="7" t="s">
        <v>4</v>
      </c>
      <c r="D91" s="19">
        <v>674297.64</v>
      </c>
      <c r="E91" s="9"/>
      <c r="F91" s="9">
        <v>74804.86</v>
      </c>
      <c r="G91" s="8">
        <v>369283.67</v>
      </c>
      <c r="H91" s="31"/>
      <c r="I91" s="18" t="s">
        <v>3</v>
      </c>
      <c r="J91" s="9"/>
      <c r="K91" s="9"/>
      <c r="L91" s="9"/>
      <c r="M91" s="9"/>
      <c r="O91" s="19">
        <v>674297.64</v>
      </c>
      <c r="P91" s="9"/>
      <c r="Q91" s="9">
        <v>74804.86</v>
      </c>
      <c r="R91" s="8">
        <v>369283.67</v>
      </c>
      <c r="T91" s="19">
        <v>674297.64</v>
      </c>
      <c r="U91" s="9"/>
      <c r="V91" s="9">
        <v>74804.86</v>
      </c>
      <c r="W91" s="8">
        <v>369283.67</v>
      </c>
    </row>
    <row r="92" spans="1:23" s="6" customFormat="1" ht="21.75">
      <c r="A92" s="76" t="s">
        <v>18</v>
      </c>
      <c r="B92" s="76"/>
      <c r="C92" s="7" t="s">
        <v>19</v>
      </c>
      <c r="D92" s="19">
        <v>14844486.92</v>
      </c>
      <c r="E92" s="9"/>
      <c r="F92" s="9">
        <v>1855560.62</v>
      </c>
      <c r="G92" s="8">
        <v>6877243.93</v>
      </c>
      <c r="H92" s="31"/>
      <c r="I92" s="18" t="s">
        <v>18</v>
      </c>
      <c r="J92" s="9"/>
      <c r="K92" s="9"/>
      <c r="L92" s="9"/>
      <c r="M92" s="9"/>
      <c r="O92" s="19">
        <v>14844486.92</v>
      </c>
      <c r="P92" s="9"/>
      <c r="Q92" s="9">
        <v>1855560.62</v>
      </c>
      <c r="R92" s="8">
        <v>6877243.93</v>
      </c>
      <c r="T92" s="19">
        <v>14844486.92</v>
      </c>
      <c r="U92" s="9"/>
      <c r="V92" s="9">
        <v>1855560.62</v>
      </c>
      <c r="W92" s="8">
        <v>6877243.93</v>
      </c>
    </row>
    <row r="93" spans="1:23" s="6" customFormat="1" ht="21.75">
      <c r="A93" s="76" t="s">
        <v>12</v>
      </c>
      <c r="B93" s="76"/>
      <c r="C93" s="7" t="s">
        <v>5</v>
      </c>
      <c r="D93" s="19">
        <v>19056856.76</v>
      </c>
      <c r="E93" s="9"/>
      <c r="F93" s="9">
        <v>702776.1</v>
      </c>
      <c r="G93" s="8">
        <v>993875.21</v>
      </c>
      <c r="H93" s="31"/>
      <c r="I93" s="18" t="s">
        <v>12</v>
      </c>
      <c r="J93" s="9">
        <v>24678806.59</v>
      </c>
      <c r="K93" s="9"/>
      <c r="L93" s="9">
        <v>1212332.18</v>
      </c>
      <c r="M93" s="9">
        <v>23466474.41</v>
      </c>
      <c r="O93" s="19">
        <v>19056856.76</v>
      </c>
      <c r="P93" s="9"/>
      <c r="Q93" s="9">
        <v>702776.1</v>
      </c>
      <c r="R93" s="8">
        <v>993875.21</v>
      </c>
      <c r="T93" s="9">
        <f>J93+O93</f>
        <v>43735663.35</v>
      </c>
      <c r="U93" s="9"/>
      <c r="V93" s="9">
        <f aca="true" t="shared" si="3" ref="V93:W95">L93+Q93</f>
        <v>1915108.2799999998</v>
      </c>
      <c r="W93" s="9">
        <f t="shared" si="3"/>
        <v>24460349.62</v>
      </c>
    </row>
    <row r="94" spans="1:23" s="6" customFormat="1" ht="21.75">
      <c r="A94" s="76" t="s">
        <v>6</v>
      </c>
      <c r="B94" s="76"/>
      <c r="C94" s="7" t="s">
        <v>7</v>
      </c>
      <c r="D94" s="19">
        <v>312380</v>
      </c>
      <c r="E94" s="9"/>
      <c r="F94" s="9">
        <v>48130.13</v>
      </c>
      <c r="G94" s="8">
        <v>78375.3</v>
      </c>
      <c r="H94" s="31"/>
      <c r="I94" s="18" t="s">
        <v>6</v>
      </c>
      <c r="J94" s="9">
        <v>41962.62</v>
      </c>
      <c r="K94" s="9"/>
      <c r="L94" s="9">
        <v>2866.23</v>
      </c>
      <c r="M94" s="9">
        <v>39096.39</v>
      </c>
      <c r="O94" s="19">
        <v>312380</v>
      </c>
      <c r="P94" s="9"/>
      <c r="Q94" s="9">
        <v>48130.13</v>
      </c>
      <c r="R94" s="8">
        <v>78375.3</v>
      </c>
      <c r="T94" s="9">
        <f>J94+O94</f>
        <v>354342.62</v>
      </c>
      <c r="U94" s="9"/>
      <c r="V94" s="9">
        <f t="shared" si="3"/>
        <v>50996.36</v>
      </c>
      <c r="W94" s="9">
        <f t="shared" si="3"/>
        <v>117471.69</v>
      </c>
    </row>
    <row r="95" spans="1:23" s="6" customFormat="1" ht="21.75">
      <c r="A95" s="76" t="s">
        <v>8</v>
      </c>
      <c r="B95" s="76"/>
      <c r="C95" s="7" t="s">
        <v>9</v>
      </c>
      <c r="D95" s="19">
        <v>296400</v>
      </c>
      <c r="E95" s="9"/>
      <c r="F95" s="9">
        <v>17363.52</v>
      </c>
      <c r="G95" s="8">
        <v>6</v>
      </c>
      <c r="H95" s="31"/>
      <c r="I95" s="18" t="s">
        <v>8</v>
      </c>
      <c r="J95" s="9">
        <v>113785.04</v>
      </c>
      <c r="K95" s="9"/>
      <c r="L95" s="9">
        <v>7442.65</v>
      </c>
      <c r="M95" s="9">
        <v>106342.39</v>
      </c>
      <c r="O95" s="19">
        <v>296400</v>
      </c>
      <c r="P95" s="9"/>
      <c r="Q95" s="9">
        <v>17363.52</v>
      </c>
      <c r="R95" s="8">
        <v>6</v>
      </c>
      <c r="T95" s="9">
        <f>J95+O95</f>
        <v>410185.04</v>
      </c>
      <c r="U95" s="9"/>
      <c r="V95" s="9">
        <f t="shared" si="3"/>
        <v>24806.17</v>
      </c>
      <c r="W95" s="9">
        <f t="shared" si="3"/>
        <v>106348.39</v>
      </c>
    </row>
    <row r="96" spans="1:23" s="6" customFormat="1" ht="21.75">
      <c r="A96" s="76" t="s">
        <v>30</v>
      </c>
      <c r="B96" s="76"/>
      <c r="C96" s="7" t="s">
        <v>20</v>
      </c>
      <c r="D96" s="19"/>
      <c r="E96" s="8"/>
      <c r="F96" s="9"/>
      <c r="G96" s="8"/>
      <c r="H96" s="31"/>
      <c r="I96" s="18" t="s">
        <v>30</v>
      </c>
      <c r="J96" s="9">
        <v>20560.75</v>
      </c>
      <c r="K96" s="9"/>
      <c r="L96" s="9">
        <v>1808.81</v>
      </c>
      <c r="M96" s="9">
        <v>18751.94</v>
      </c>
      <c r="O96" s="19"/>
      <c r="P96" s="8"/>
      <c r="Q96" s="9"/>
      <c r="R96" s="8"/>
      <c r="T96" s="9">
        <v>20560.75</v>
      </c>
      <c r="V96" s="9">
        <v>1808.81</v>
      </c>
      <c r="W96" s="9">
        <v>18751.94</v>
      </c>
    </row>
    <row r="97" spans="1:23" s="6" customFormat="1" ht="21.75">
      <c r="A97" s="76" t="s">
        <v>32</v>
      </c>
      <c r="B97" s="76"/>
      <c r="C97" s="13" t="s">
        <v>33</v>
      </c>
      <c r="D97" s="19">
        <v>1264953.29</v>
      </c>
      <c r="E97" s="9"/>
      <c r="F97" s="9">
        <v>63247.57</v>
      </c>
      <c r="G97" s="8">
        <v>1108394.37</v>
      </c>
      <c r="H97" s="31"/>
      <c r="I97" s="18" t="s">
        <v>32</v>
      </c>
      <c r="J97" s="9"/>
      <c r="K97" s="9"/>
      <c r="L97" s="9"/>
      <c r="M97" s="9"/>
      <c r="O97" s="19">
        <v>1264953.29</v>
      </c>
      <c r="P97" s="9"/>
      <c r="Q97" s="9">
        <v>63247.57</v>
      </c>
      <c r="R97" s="8">
        <v>1108394.37</v>
      </c>
      <c r="T97" s="19">
        <v>1264953.29</v>
      </c>
      <c r="U97" s="9"/>
      <c r="V97" s="9">
        <v>63247.57</v>
      </c>
      <c r="W97" s="8">
        <v>1108394.37</v>
      </c>
    </row>
    <row r="98" spans="1:23" s="6" customFormat="1" ht="22.5" customHeight="1">
      <c r="A98" s="76" t="s">
        <v>21</v>
      </c>
      <c r="B98" s="76"/>
      <c r="C98" s="7" t="s">
        <v>22</v>
      </c>
      <c r="D98" s="19"/>
      <c r="E98" s="8"/>
      <c r="F98" s="9"/>
      <c r="G98" s="8"/>
      <c r="H98" s="31"/>
      <c r="I98" s="18" t="s">
        <v>21</v>
      </c>
      <c r="J98" s="9">
        <v>12850.47</v>
      </c>
      <c r="K98" s="9"/>
      <c r="L98" s="9">
        <v>2826.18</v>
      </c>
      <c r="M98" s="9">
        <v>10024.29</v>
      </c>
      <c r="O98" s="19"/>
      <c r="P98" s="8"/>
      <c r="Q98" s="9"/>
      <c r="R98" s="8"/>
      <c r="T98" s="9">
        <v>12850.47</v>
      </c>
      <c r="V98" s="9">
        <v>2826.18</v>
      </c>
      <c r="W98" s="9">
        <v>10024.29</v>
      </c>
    </row>
    <row r="99" spans="1:23" s="6" customFormat="1" ht="21.75">
      <c r="A99" s="96" t="s">
        <v>23</v>
      </c>
      <c r="B99" s="97"/>
      <c r="C99" s="98"/>
      <c r="D99" s="21">
        <f>SUM(D89:D98)</f>
        <v>45072055.75000001</v>
      </c>
      <c r="E99" s="21">
        <f>SUM(E89:E98)</f>
        <v>0</v>
      </c>
      <c r="F99" s="21">
        <f>SUM(F89:F98)</f>
        <v>3221642.08</v>
      </c>
      <c r="G99" s="21">
        <f>SUM(G89:G98)</f>
        <v>10684143.530000001</v>
      </c>
      <c r="H99" s="41"/>
      <c r="I99" s="47"/>
      <c r="J99" s="53">
        <f>SUM(J89:J98)</f>
        <v>24867965.47</v>
      </c>
      <c r="K99" s="53"/>
      <c r="L99" s="53">
        <f>SUM(L89:L98)</f>
        <v>1227276.0499999998</v>
      </c>
      <c r="M99" s="53">
        <f>SUM(M89:M98)</f>
        <v>23640689.42</v>
      </c>
      <c r="O99" s="45">
        <f>SUM(O89:O98)</f>
        <v>45072055.75000001</v>
      </c>
      <c r="P99" s="45">
        <f>SUM(P89:P98)</f>
        <v>0</v>
      </c>
      <c r="Q99" s="45">
        <f>SUM(Q89:Q98)</f>
        <v>3221642.08</v>
      </c>
      <c r="R99" s="45">
        <f>SUM(R89:R98)</f>
        <v>10684143.530000001</v>
      </c>
      <c r="T99" s="56">
        <f>SUM(T89:T98)</f>
        <v>69940021.22000003</v>
      </c>
      <c r="U99" s="56">
        <f>SUM(U89:U98)</f>
        <v>0</v>
      </c>
      <c r="V99" s="56">
        <f>SUM(V89:V98)</f>
        <v>4448918.13</v>
      </c>
      <c r="W99" s="56">
        <f>SUM(W89:W98)</f>
        <v>34324832.95</v>
      </c>
    </row>
    <row r="100" spans="1:23" s="6" customFormat="1" ht="21.75">
      <c r="A100" s="84" t="s">
        <v>54</v>
      </c>
      <c r="B100" s="85"/>
      <c r="C100" s="12" t="s">
        <v>55</v>
      </c>
      <c r="D100" s="8"/>
      <c r="E100" s="8"/>
      <c r="F100" s="8"/>
      <c r="G100" s="8"/>
      <c r="H100" s="31"/>
      <c r="I100" s="43"/>
      <c r="J100" s="9"/>
      <c r="K100" s="9"/>
      <c r="L100" s="9"/>
      <c r="M100" s="9"/>
      <c r="O100" s="8"/>
      <c r="P100" s="8"/>
      <c r="Q100" s="8"/>
      <c r="R100" s="8"/>
      <c r="T100" s="9"/>
      <c r="U100" s="9"/>
      <c r="V100" s="9"/>
      <c r="W100" s="9"/>
    </row>
    <row r="101" spans="1:23" s="6" customFormat="1" ht="21.75">
      <c r="A101" s="76" t="s">
        <v>14</v>
      </c>
      <c r="B101" s="76"/>
      <c r="C101" s="7" t="s">
        <v>15</v>
      </c>
      <c r="D101" s="19">
        <v>5254700</v>
      </c>
      <c r="E101" s="9"/>
      <c r="F101" s="9">
        <v>225234.75</v>
      </c>
      <c r="G101" s="8">
        <v>488914.26</v>
      </c>
      <c r="H101" s="31"/>
      <c r="I101" s="18" t="s">
        <v>14</v>
      </c>
      <c r="J101" s="9"/>
      <c r="K101" s="9"/>
      <c r="L101" s="9"/>
      <c r="M101" s="9"/>
      <c r="O101" s="19">
        <v>5254700</v>
      </c>
      <c r="P101" s="9"/>
      <c r="Q101" s="9">
        <v>225234.75</v>
      </c>
      <c r="R101" s="8">
        <v>488914.26</v>
      </c>
      <c r="T101" s="19">
        <v>5254700</v>
      </c>
      <c r="U101" s="9"/>
      <c r="V101" s="9">
        <v>225234.75</v>
      </c>
      <c r="W101" s="8">
        <v>488914.26</v>
      </c>
    </row>
    <row r="102" spans="1:23" s="6" customFormat="1" ht="21.75">
      <c r="A102" s="76" t="s">
        <v>16</v>
      </c>
      <c r="B102" s="76"/>
      <c r="C102" s="7" t="s">
        <v>17</v>
      </c>
      <c r="D102" s="19">
        <v>620032.7</v>
      </c>
      <c r="E102" s="9"/>
      <c r="F102" s="8">
        <v>35286.28</v>
      </c>
      <c r="G102" s="29">
        <v>437998.44</v>
      </c>
      <c r="H102" s="30"/>
      <c r="I102" s="18" t="s">
        <v>16</v>
      </c>
      <c r="J102" s="9"/>
      <c r="K102" s="9"/>
      <c r="L102" s="9"/>
      <c r="M102" s="9"/>
      <c r="O102" s="19">
        <v>620032.7</v>
      </c>
      <c r="P102" s="9"/>
      <c r="Q102" s="8">
        <v>35286.28</v>
      </c>
      <c r="R102" s="29">
        <v>437998.44</v>
      </c>
      <c r="T102" s="19">
        <v>620032.7</v>
      </c>
      <c r="U102" s="9"/>
      <c r="V102" s="8">
        <v>35286.28</v>
      </c>
      <c r="W102" s="29">
        <v>437998.44</v>
      </c>
    </row>
    <row r="103" spans="1:23" s="5" customFormat="1" ht="21.75">
      <c r="A103" s="76" t="s">
        <v>3</v>
      </c>
      <c r="B103" s="76"/>
      <c r="C103" s="7" t="s">
        <v>4</v>
      </c>
      <c r="D103" s="19">
        <v>549709.07</v>
      </c>
      <c r="E103" s="9"/>
      <c r="F103" s="8">
        <v>57973.89</v>
      </c>
      <c r="G103" s="29">
        <v>237224.61</v>
      </c>
      <c r="H103" s="30"/>
      <c r="I103" s="18" t="s">
        <v>3</v>
      </c>
      <c r="J103" s="9"/>
      <c r="K103" s="29"/>
      <c r="L103" s="29"/>
      <c r="M103" s="9"/>
      <c r="O103" s="19">
        <v>549709.07</v>
      </c>
      <c r="P103" s="9"/>
      <c r="Q103" s="8">
        <v>57973.89</v>
      </c>
      <c r="R103" s="29">
        <v>237224.61</v>
      </c>
      <c r="T103" s="19">
        <v>549709.07</v>
      </c>
      <c r="U103" s="9"/>
      <c r="V103" s="8">
        <v>57973.89</v>
      </c>
      <c r="W103" s="29">
        <v>237224.61</v>
      </c>
    </row>
    <row r="104" spans="1:23" s="5" customFormat="1" ht="21.75">
      <c r="A104" s="76" t="s">
        <v>18</v>
      </c>
      <c r="B104" s="76"/>
      <c r="C104" s="7" t="s">
        <v>19</v>
      </c>
      <c r="D104" s="19">
        <v>14844206.54</v>
      </c>
      <c r="E104" s="9"/>
      <c r="F104" s="9">
        <v>1855525.57</v>
      </c>
      <c r="G104" s="8">
        <v>6875963.91</v>
      </c>
      <c r="H104" s="31"/>
      <c r="I104" s="18" t="s">
        <v>18</v>
      </c>
      <c r="J104" s="9"/>
      <c r="K104" s="9"/>
      <c r="L104" s="9"/>
      <c r="M104" s="9"/>
      <c r="O104" s="19">
        <v>14844206.54</v>
      </c>
      <c r="P104" s="9"/>
      <c r="Q104" s="9">
        <v>1855525.57</v>
      </c>
      <c r="R104" s="8">
        <v>6875963.91</v>
      </c>
      <c r="T104" s="19">
        <v>14844206.54</v>
      </c>
      <c r="U104" s="9"/>
      <c r="V104" s="9">
        <v>1855525.57</v>
      </c>
      <c r="W104" s="8">
        <v>6875963.91</v>
      </c>
    </row>
    <row r="105" spans="1:23" s="6" customFormat="1" ht="21.75">
      <c r="A105" s="76" t="s">
        <v>12</v>
      </c>
      <c r="B105" s="76"/>
      <c r="C105" s="7" t="s">
        <v>5</v>
      </c>
      <c r="D105" s="19">
        <v>11868429.11</v>
      </c>
      <c r="E105" s="9"/>
      <c r="F105" s="8">
        <v>719872.5</v>
      </c>
      <c r="G105" s="32">
        <v>1001557.6</v>
      </c>
      <c r="H105" s="30"/>
      <c r="I105" s="18" t="s">
        <v>12</v>
      </c>
      <c r="J105" s="9">
        <v>24473666.4</v>
      </c>
      <c r="K105" s="32"/>
      <c r="L105" s="32">
        <v>1204684.28</v>
      </c>
      <c r="M105" s="9">
        <v>23268982.12</v>
      </c>
      <c r="O105" s="19">
        <v>11868429.11</v>
      </c>
      <c r="P105" s="9"/>
      <c r="Q105" s="8">
        <v>719872.5</v>
      </c>
      <c r="R105" s="32">
        <v>1001557.6</v>
      </c>
      <c r="T105" s="9">
        <f>J105+O105</f>
        <v>36342095.51</v>
      </c>
      <c r="U105" s="9"/>
      <c r="V105" s="9">
        <f>L105+Q105</f>
        <v>1924556.78</v>
      </c>
      <c r="W105" s="9">
        <f>M105+R105</f>
        <v>24270539.720000003</v>
      </c>
    </row>
    <row r="106" spans="1:23" s="6" customFormat="1" ht="21.75">
      <c r="A106" s="76" t="s">
        <v>6</v>
      </c>
      <c r="B106" s="76"/>
      <c r="C106" s="7" t="s">
        <v>7</v>
      </c>
      <c r="D106" s="19">
        <v>306396.55</v>
      </c>
      <c r="E106" s="9"/>
      <c r="F106" s="9">
        <v>50544.15</v>
      </c>
      <c r="G106" s="8">
        <v>45926.28</v>
      </c>
      <c r="H106" s="31"/>
      <c r="I106" s="18" t="s">
        <v>6</v>
      </c>
      <c r="J106" s="9"/>
      <c r="K106" s="9"/>
      <c r="L106" s="9"/>
      <c r="M106" s="9"/>
      <c r="O106" s="19">
        <v>306396.55</v>
      </c>
      <c r="P106" s="9"/>
      <c r="Q106" s="9">
        <v>50544.15</v>
      </c>
      <c r="R106" s="8">
        <v>45926.28</v>
      </c>
      <c r="T106" s="19">
        <v>306396.55</v>
      </c>
      <c r="U106" s="9"/>
      <c r="V106" s="9">
        <v>50544.15</v>
      </c>
      <c r="W106" s="8">
        <v>45926.28</v>
      </c>
    </row>
    <row r="107" spans="1:23" s="6" customFormat="1" ht="21.75">
      <c r="A107" s="76" t="s">
        <v>8</v>
      </c>
      <c r="B107" s="76"/>
      <c r="C107" s="7" t="s">
        <v>9</v>
      </c>
      <c r="D107" s="19">
        <v>327359.81</v>
      </c>
      <c r="E107" s="9"/>
      <c r="F107" s="9">
        <v>27611.38</v>
      </c>
      <c r="G107" s="8">
        <v>3548.7</v>
      </c>
      <c r="H107" s="31"/>
      <c r="I107" s="18" t="s">
        <v>8</v>
      </c>
      <c r="J107" s="9">
        <v>48878.51</v>
      </c>
      <c r="K107" s="9"/>
      <c r="L107" s="9">
        <v>6255.69</v>
      </c>
      <c r="M107" s="9">
        <v>42622.82</v>
      </c>
      <c r="O107" s="19">
        <v>327359.81</v>
      </c>
      <c r="P107" s="9"/>
      <c r="Q107" s="9">
        <v>27611.38</v>
      </c>
      <c r="R107" s="8">
        <v>3548.7</v>
      </c>
      <c r="T107" s="9">
        <f>J107+O107</f>
        <v>376238.32</v>
      </c>
      <c r="U107" s="9"/>
      <c r="V107" s="9">
        <f>L107+Q107</f>
        <v>33867.07</v>
      </c>
      <c r="W107" s="9">
        <f>M107+R107</f>
        <v>46171.52</v>
      </c>
    </row>
    <row r="108" spans="1:23" s="6" customFormat="1" ht="21.75">
      <c r="A108" s="76" t="s">
        <v>10</v>
      </c>
      <c r="B108" s="76"/>
      <c r="C108" s="7" t="s">
        <v>11</v>
      </c>
      <c r="D108" s="19">
        <v>9450</v>
      </c>
      <c r="E108" s="9"/>
      <c r="F108" s="9">
        <v>0</v>
      </c>
      <c r="G108" s="8">
        <v>1</v>
      </c>
      <c r="H108" s="31"/>
      <c r="I108" s="18" t="s">
        <v>10</v>
      </c>
      <c r="J108" s="9">
        <v>30373.83</v>
      </c>
      <c r="K108" s="9"/>
      <c r="L108" s="9">
        <v>5435.58</v>
      </c>
      <c r="M108" s="9">
        <v>24938.25</v>
      </c>
      <c r="O108" s="19">
        <v>9450</v>
      </c>
      <c r="P108" s="9"/>
      <c r="Q108" s="9">
        <v>0</v>
      </c>
      <c r="R108" s="8">
        <v>1</v>
      </c>
      <c r="T108" s="9">
        <f>J108+O108</f>
        <v>39823.83</v>
      </c>
      <c r="U108" s="9"/>
      <c r="V108" s="9">
        <f>L108+Q108</f>
        <v>5435.58</v>
      </c>
      <c r="W108" s="9">
        <f>M108+R108</f>
        <v>24939.25</v>
      </c>
    </row>
    <row r="109" spans="1:23" s="6" customFormat="1" ht="21.75">
      <c r="A109" s="76" t="s">
        <v>21</v>
      </c>
      <c r="B109" s="76"/>
      <c r="C109" s="13" t="s">
        <v>22</v>
      </c>
      <c r="D109" s="19">
        <v>149532.71</v>
      </c>
      <c r="E109" s="9"/>
      <c r="F109" s="9">
        <v>0</v>
      </c>
      <c r="G109" s="8">
        <v>1</v>
      </c>
      <c r="H109" s="31"/>
      <c r="I109" s="18" t="s">
        <v>21</v>
      </c>
      <c r="J109" s="9"/>
      <c r="K109" s="9"/>
      <c r="L109" s="9"/>
      <c r="M109" s="9"/>
      <c r="O109" s="19">
        <v>149532.71</v>
      </c>
      <c r="P109" s="9"/>
      <c r="Q109" s="9">
        <v>0</v>
      </c>
      <c r="R109" s="8">
        <v>1</v>
      </c>
      <c r="T109" s="19">
        <v>149532.71</v>
      </c>
      <c r="U109" s="9"/>
      <c r="V109" s="9">
        <v>0</v>
      </c>
      <c r="W109" s="8">
        <v>1</v>
      </c>
    </row>
    <row r="110" spans="1:23" s="6" customFormat="1" ht="21.75">
      <c r="A110" s="76" t="s">
        <v>32</v>
      </c>
      <c r="B110" s="76"/>
      <c r="C110" s="13" t="s">
        <v>33</v>
      </c>
      <c r="D110" s="19">
        <v>1029439.25</v>
      </c>
      <c r="E110" s="9"/>
      <c r="F110" s="9">
        <v>96331.63</v>
      </c>
      <c r="G110" s="8">
        <v>897710.19</v>
      </c>
      <c r="H110" s="31"/>
      <c r="I110" s="18" t="s">
        <v>32</v>
      </c>
      <c r="J110" s="9">
        <v>67000</v>
      </c>
      <c r="K110" s="9"/>
      <c r="L110" s="9">
        <v>2269.91</v>
      </c>
      <c r="M110" s="9">
        <v>64730.09</v>
      </c>
      <c r="O110" s="19">
        <v>1029439.25</v>
      </c>
      <c r="P110" s="9"/>
      <c r="Q110" s="9">
        <v>96331.63</v>
      </c>
      <c r="R110" s="8">
        <v>897710.19</v>
      </c>
      <c r="T110" s="9">
        <f>J110+O110</f>
        <v>1096439.25</v>
      </c>
      <c r="U110" s="9"/>
      <c r="V110" s="9">
        <f>L110+Q110</f>
        <v>98601.54000000001</v>
      </c>
      <c r="W110" s="9">
        <f>M110+R110</f>
        <v>962440.2799999999</v>
      </c>
    </row>
    <row r="111" spans="1:23" s="6" customFormat="1" ht="21.75">
      <c r="A111" s="96" t="s">
        <v>23</v>
      </c>
      <c r="B111" s="97"/>
      <c r="C111" s="98"/>
      <c r="D111" s="21">
        <f>SUM(D101:D110)</f>
        <v>34959255.74</v>
      </c>
      <c r="E111" s="21">
        <f>SUM(E101:E110)</f>
        <v>0</v>
      </c>
      <c r="F111" s="21">
        <f>SUM(F101:F110)</f>
        <v>3068380.15</v>
      </c>
      <c r="G111" s="21">
        <f>SUM(G101:G110)</f>
        <v>9988845.989999998</v>
      </c>
      <c r="H111" s="41"/>
      <c r="I111" s="47"/>
      <c r="J111" s="53">
        <f>SUM(J101:J110)</f>
        <v>24619918.74</v>
      </c>
      <c r="K111" s="53"/>
      <c r="L111" s="53">
        <f>SUM(L101:L110)</f>
        <v>1218645.46</v>
      </c>
      <c r="M111" s="53">
        <f>SUM(M101:M110)</f>
        <v>23401273.28</v>
      </c>
      <c r="O111" s="45">
        <f>SUM(O101:O110)</f>
        <v>34959255.74</v>
      </c>
      <c r="P111" s="45">
        <f>SUM(P101:P110)</f>
        <v>0</v>
      </c>
      <c r="Q111" s="45">
        <f>SUM(Q101:Q110)</f>
        <v>3068380.15</v>
      </c>
      <c r="R111" s="45">
        <f>SUM(R101:R110)</f>
        <v>9988845.989999998</v>
      </c>
      <c r="T111" s="56">
        <f>SUM(T101:T110)</f>
        <v>59579174.47999999</v>
      </c>
      <c r="U111" s="56">
        <f>SUM(U101:U110)</f>
        <v>0</v>
      </c>
      <c r="V111" s="56">
        <f>SUM(V101:V110)</f>
        <v>4287025.61</v>
      </c>
      <c r="W111" s="56">
        <f>SUM(W101:W110)</f>
        <v>33390119.270000007</v>
      </c>
    </row>
    <row r="112" spans="1:23" s="6" customFormat="1" ht="21.75">
      <c r="A112" s="84" t="s">
        <v>56</v>
      </c>
      <c r="B112" s="85"/>
      <c r="C112" s="12" t="s">
        <v>57</v>
      </c>
      <c r="D112" s="14"/>
      <c r="E112" s="14"/>
      <c r="F112" s="14"/>
      <c r="G112" s="8"/>
      <c r="H112" s="31"/>
      <c r="I112" s="43"/>
      <c r="J112" s="32"/>
      <c r="K112" s="32"/>
      <c r="L112" s="9"/>
      <c r="M112" s="9"/>
      <c r="O112" s="14"/>
      <c r="P112" s="14"/>
      <c r="Q112" s="14"/>
      <c r="R112" s="8"/>
      <c r="T112" s="9"/>
      <c r="U112" s="9"/>
      <c r="V112" s="9"/>
      <c r="W112" s="9"/>
    </row>
    <row r="113" spans="1:23" s="6" customFormat="1" ht="21.75">
      <c r="A113" s="76" t="s">
        <v>14</v>
      </c>
      <c r="B113" s="76"/>
      <c r="C113" s="7" t="s">
        <v>15</v>
      </c>
      <c r="D113" s="19">
        <v>4933420.72</v>
      </c>
      <c r="E113" s="9"/>
      <c r="F113" s="9">
        <v>246670.84</v>
      </c>
      <c r="G113" s="8">
        <v>431675.84</v>
      </c>
      <c r="H113" s="31"/>
      <c r="I113" s="18" t="s">
        <v>14</v>
      </c>
      <c r="J113" s="9"/>
      <c r="K113" s="9"/>
      <c r="L113" s="9"/>
      <c r="M113" s="9"/>
      <c r="O113" s="19">
        <v>4933420.72</v>
      </c>
      <c r="P113" s="9"/>
      <c r="Q113" s="9">
        <v>246670.84</v>
      </c>
      <c r="R113" s="8">
        <v>431675.84</v>
      </c>
      <c r="T113" s="19">
        <v>4933420.72</v>
      </c>
      <c r="U113" s="9"/>
      <c r="V113" s="9">
        <v>246670.84</v>
      </c>
      <c r="W113" s="8">
        <v>431675.84</v>
      </c>
    </row>
    <row r="114" spans="1:23" s="6" customFormat="1" ht="21.75">
      <c r="A114" s="76" t="s">
        <v>16</v>
      </c>
      <c r="B114" s="76"/>
      <c r="C114" s="7" t="s">
        <v>17</v>
      </c>
      <c r="D114" s="19">
        <v>2086655.59</v>
      </c>
      <c r="E114" s="9"/>
      <c r="F114" s="9">
        <v>80663.3</v>
      </c>
      <c r="G114" s="8">
        <v>738627.71</v>
      </c>
      <c r="H114" s="31"/>
      <c r="I114" s="18" t="s">
        <v>16</v>
      </c>
      <c r="J114" s="9"/>
      <c r="K114" s="9"/>
      <c r="L114" s="9"/>
      <c r="M114" s="9"/>
      <c r="O114" s="19">
        <v>2086655.59</v>
      </c>
      <c r="P114" s="9"/>
      <c r="Q114" s="9">
        <v>80663.3</v>
      </c>
      <c r="R114" s="8">
        <v>738627.71</v>
      </c>
      <c r="T114" s="19">
        <v>2086655.59</v>
      </c>
      <c r="U114" s="9"/>
      <c r="V114" s="9">
        <v>80663.3</v>
      </c>
      <c r="W114" s="8">
        <v>738627.71</v>
      </c>
    </row>
    <row r="115" spans="1:23" s="6" customFormat="1" ht="21.75">
      <c r="A115" s="76" t="s">
        <v>3</v>
      </c>
      <c r="B115" s="76"/>
      <c r="C115" s="7" t="s">
        <v>4</v>
      </c>
      <c r="D115" s="19">
        <v>632458.61</v>
      </c>
      <c r="E115" s="9"/>
      <c r="F115" s="9">
        <v>65580.71</v>
      </c>
      <c r="G115" s="8">
        <v>272708.71</v>
      </c>
      <c r="H115" s="31"/>
      <c r="I115" s="18" t="s">
        <v>3</v>
      </c>
      <c r="J115" s="9">
        <v>29906.54</v>
      </c>
      <c r="K115" s="9"/>
      <c r="L115" s="9">
        <v>1266.49</v>
      </c>
      <c r="M115" s="9">
        <v>28640.05</v>
      </c>
      <c r="O115" s="19">
        <v>632458.61</v>
      </c>
      <c r="P115" s="9"/>
      <c r="Q115" s="9">
        <v>65580.71</v>
      </c>
      <c r="R115" s="8">
        <v>272708.71</v>
      </c>
      <c r="T115" s="9">
        <f>J115+O115</f>
        <v>662365.15</v>
      </c>
      <c r="U115" s="9"/>
      <c r="V115" s="9">
        <f>L115+Q115</f>
        <v>66847.20000000001</v>
      </c>
      <c r="W115" s="9">
        <f>M115+R115</f>
        <v>301348.76</v>
      </c>
    </row>
    <row r="116" spans="1:23" s="6" customFormat="1" ht="21.75">
      <c r="A116" s="76" t="s">
        <v>18</v>
      </c>
      <c r="B116" s="76"/>
      <c r="C116" s="7" t="s">
        <v>19</v>
      </c>
      <c r="D116" s="19">
        <v>14843271.96</v>
      </c>
      <c r="E116" s="9"/>
      <c r="F116" s="9">
        <v>1855408.75</v>
      </c>
      <c r="G116" s="8">
        <v>6876657.79</v>
      </c>
      <c r="H116" s="31"/>
      <c r="I116" s="18" t="s">
        <v>18</v>
      </c>
      <c r="J116" s="9"/>
      <c r="K116" s="9"/>
      <c r="L116" s="9"/>
      <c r="M116" s="9"/>
      <c r="O116" s="19">
        <v>14843271.96</v>
      </c>
      <c r="P116" s="9"/>
      <c r="Q116" s="9">
        <v>1855408.75</v>
      </c>
      <c r="R116" s="8">
        <v>6876657.79</v>
      </c>
      <c r="T116" s="19">
        <v>14843271.96</v>
      </c>
      <c r="U116" s="9"/>
      <c r="V116" s="9">
        <v>1855408.75</v>
      </c>
      <c r="W116" s="8">
        <v>6876657.79</v>
      </c>
    </row>
    <row r="117" spans="1:23" s="27" customFormat="1" ht="21.75">
      <c r="A117" s="76" t="s">
        <v>12</v>
      </c>
      <c r="B117" s="76"/>
      <c r="C117" s="7" t="s">
        <v>5</v>
      </c>
      <c r="D117" s="19">
        <v>5119314.35</v>
      </c>
      <c r="E117" s="9"/>
      <c r="F117" s="9">
        <v>719025.1</v>
      </c>
      <c r="G117" s="8">
        <v>994920.66</v>
      </c>
      <c r="H117" s="31"/>
      <c r="I117" s="18" t="s">
        <v>12</v>
      </c>
      <c r="J117" s="9">
        <v>24454974.81</v>
      </c>
      <c r="K117" s="9"/>
      <c r="L117" s="9">
        <v>1203140.06</v>
      </c>
      <c r="M117" s="9">
        <v>23251834.75</v>
      </c>
      <c r="O117" s="19">
        <v>5119314.35</v>
      </c>
      <c r="P117" s="9"/>
      <c r="Q117" s="9">
        <v>719025.1</v>
      </c>
      <c r="R117" s="8">
        <v>994920.66</v>
      </c>
      <c r="T117" s="9">
        <f>J117+O117</f>
        <v>29574289.159999996</v>
      </c>
      <c r="U117" s="9"/>
      <c r="V117" s="9">
        <f>L117+Q117</f>
        <v>1922165.1600000001</v>
      </c>
      <c r="W117" s="9">
        <f>M117+R117</f>
        <v>24246755.41</v>
      </c>
    </row>
    <row r="118" spans="1:23" s="5" customFormat="1" ht="21.75">
      <c r="A118" s="76" t="s">
        <v>6</v>
      </c>
      <c r="B118" s="76"/>
      <c r="C118" s="7" t="s">
        <v>7</v>
      </c>
      <c r="D118" s="19">
        <v>240584.11</v>
      </c>
      <c r="E118" s="9"/>
      <c r="F118" s="9">
        <v>24860.23</v>
      </c>
      <c r="G118" s="8">
        <v>39653.86</v>
      </c>
      <c r="H118" s="31"/>
      <c r="I118" s="18" t="s">
        <v>6</v>
      </c>
      <c r="J118" s="9">
        <v>42056.07</v>
      </c>
      <c r="K118" s="9"/>
      <c r="L118" s="9">
        <v>3194.35</v>
      </c>
      <c r="M118" s="9">
        <v>38861.72</v>
      </c>
      <c r="O118" s="19">
        <v>240584.11</v>
      </c>
      <c r="P118" s="9"/>
      <c r="Q118" s="9">
        <v>24860.23</v>
      </c>
      <c r="R118" s="8">
        <v>39653.86</v>
      </c>
      <c r="T118" s="9">
        <f>J118+O118</f>
        <v>282640.18</v>
      </c>
      <c r="U118" s="9"/>
      <c r="V118" s="9">
        <f>L118+Q118</f>
        <v>28054.579999999998</v>
      </c>
      <c r="W118" s="9">
        <f>M118+R118</f>
        <v>78515.58</v>
      </c>
    </row>
    <row r="119" spans="1:23" s="6" customFormat="1" ht="21.75">
      <c r="A119" s="76" t="s">
        <v>30</v>
      </c>
      <c r="B119" s="76"/>
      <c r="C119" s="7" t="s">
        <v>20</v>
      </c>
      <c r="D119" s="19"/>
      <c r="E119" s="8"/>
      <c r="F119" s="9"/>
      <c r="G119" s="8"/>
      <c r="H119" s="31"/>
      <c r="I119" s="18" t="s">
        <v>30</v>
      </c>
      <c r="J119" s="9">
        <v>42056.07</v>
      </c>
      <c r="K119" s="9"/>
      <c r="L119" s="9">
        <v>2826.59</v>
      </c>
      <c r="M119" s="9">
        <v>39229.48</v>
      </c>
      <c r="O119" s="19"/>
      <c r="P119" s="8"/>
      <c r="Q119" s="9"/>
      <c r="R119" s="8"/>
      <c r="T119" s="9">
        <v>42056.07</v>
      </c>
      <c r="V119" s="9">
        <v>2826.59</v>
      </c>
      <c r="W119" s="9">
        <v>39229.48</v>
      </c>
    </row>
    <row r="120" spans="1:23" s="6" customFormat="1" ht="21.75">
      <c r="A120" s="76" t="s">
        <v>8</v>
      </c>
      <c r="B120" s="76"/>
      <c r="C120" s="7" t="s">
        <v>9</v>
      </c>
      <c r="D120" s="19">
        <v>292926.17</v>
      </c>
      <c r="E120" s="9"/>
      <c r="F120" s="9">
        <v>17363.52</v>
      </c>
      <c r="G120" s="8">
        <v>9</v>
      </c>
      <c r="H120" s="31"/>
      <c r="I120" s="18" t="s">
        <v>8</v>
      </c>
      <c r="J120" s="9">
        <v>27877.57</v>
      </c>
      <c r="K120" s="9"/>
      <c r="L120" s="9">
        <v>3122.47</v>
      </c>
      <c r="M120" s="9">
        <v>24755.1</v>
      </c>
      <c r="O120" s="19">
        <v>292926.17</v>
      </c>
      <c r="P120" s="9"/>
      <c r="Q120" s="9">
        <v>17363.52</v>
      </c>
      <c r="R120" s="8">
        <v>9</v>
      </c>
      <c r="T120" s="9">
        <f>J120+O120</f>
        <v>320803.74</v>
      </c>
      <c r="U120" s="9"/>
      <c r="V120" s="9">
        <f>L120+Q120</f>
        <v>20485.99</v>
      </c>
      <c r="W120" s="9">
        <f>M120+R120</f>
        <v>24764.1</v>
      </c>
    </row>
    <row r="121" spans="1:23" s="6" customFormat="1" ht="21.75">
      <c r="A121" s="76" t="s">
        <v>10</v>
      </c>
      <c r="B121" s="76"/>
      <c r="C121" s="7" t="s">
        <v>11</v>
      </c>
      <c r="D121" s="19">
        <v>8401.87</v>
      </c>
      <c r="E121" s="9"/>
      <c r="F121" s="9">
        <v>0</v>
      </c>
      <c r="G121" s="8">
        <v>1</v>
      </c>
      <c r="H121" s="31"/>
      <c r="I121" s="18" t="s">
        <v>10</v>
      </c>
      <c r="J121" s="9"/>
      <c r="K121" s="9"/>
      <c r="L121" s="9"/>
      <c r="M121" s="9"/>
      <c r="O121" s="19">
        <v>8401.87</v>
      </c>
      <c r="P121" s="9"/>
      <c r="Q121" s="9">
        <v>0</v>
      </c>
      <c r="R121" s="8">
        <v>1</v>
      </c>
      <c r="T121" s="19">
        <v>8401.87</v>
      </c>
      <c r="U121" s="9"/>
      <c r="V121" s="9">
        <v>0</v>
      </c>
      <c r="W121" s="8">
        <v>1</v>
      </c>
    </row>
    <row r="122" spans="1:23" s="6" customFormat="1" ht="21.75">
      <c r="A122" s="76" t="s">
        <v>32</v>
      </c>
      <c r="B122" s="76"/>
      <c r="C122" s="13" t="s">
        <v>33</v>
      </c>
      <c r="D122" s="19">
        <v>711214.95</v>
      </c>
      <c r="E122" s="9"/>
      <c r="F122" s="9">
        <v>35560.7</v>
      </c>
      <c r="G122" s="8">
        <v>640385.83</v>
      </c>
      <c r="H122" s="31"/>
      <c r="I122" s="18" t="s">
        <v>32</v>
      </c>
      <c r="J122" s="9">
        <v>154199.21</v>
      </c>
      <c r="K122" s="9"/>
      <c r="L122" s="9">
        <v>231.72</v>
      </c>
      <c r="M122" s="9">
        <v>153967.49</v>
      </c>
      <c r="O122" s="19">
        <v>711214.95</v>
      </c>
      <c r="P122" s="9"/>
      <c r="Q122" s="9">
        <v>35560.7</v>
      </c>
      <c r="R122" s="8">
        <v>640385.83</v>
      </c>
      <c r="T122" s="19">
        <f>J122+O122</f>
        <v>865414.1599999999</v>
      </c>
      <c r="U122" s="9"/>
      <c r="V122" s="9">
        <f>L122+M122</f>
        <v>154199.21</v>
      </c>
      <c r="W122" s="8">
        <f>M122+R122</f>
        <v>794353.32</v>
      </c>
    </row>
    <row r="123" spans="1:23" s="6" customFormat="1" ht="21.75">
      <c r="A123" s="96" t="s">
        <v>23</v>
      </c>
      <c r="B123" s="97"/>
      <c r="C123" s="98"/>
      <c r="D123" s="21">
        <f>SUM(D113:D122)</f>
        <v>28868248.330000006</v>
      </c>
      <c r="E123" s="21">
        <f>SUM(E113:E122)</f>
        <v>0</v>
      </c>
      <c r="F123" s="21">
        <f>SUM(F113:F122)</f>
        <v>3045133.1500000004</v>
      </c>
      <c r="G123" s="21">
        <f>SUM(G113:G122)</f>
        <v>9994640.399999999</v>
      </c>
      <c r="H123" s="41"/>
      <c r="I123" s="47"/>
      <c r="J123" s="53">
        <f>SUM(J113:J122)</f>
        <v>24751070.27</v>
      </c>
      <c r="K123" s="53"/>
      <c r="L123" s="53">
        <f>SUM(L113:L122)</f>
        <v>1213781.6800000002</v>
      </c>
      <c r="M123" s="53">
        <f>SUM(M113:M122)</f>
        <v>23537288.59</v>
      </c>
      <c r="O123" s="45">
        <f>SUM(O113:O122)</f>
        <v>28868248.330000006</v>
      </c>
      <c r="P123" s="45">
        <f>SUM(P113:P122)</f>
        <v>0</v>
      </c>
      <c r="Q123" s="45">
        <f>SUM(Q113:Q122)</f>
        <v>3045133.1500000004</v>
      </c>
      <c r="R123" s="45">
        <f>SUM(R113:R122)</f>
        <v>9994640.399999999</v>
      </c>
      <c r="T123" s="56">
        <f>SUM(T113:T122)</f>
        <v>53619318.599999994</v>
      </c>
      <c r="U123" s="56">
        <f>SUM(U113:U122)</f>
        <v>0</v>
      </c>
      <c r="V123" s="56">
        <f>SUM(V113:V122)</f>
        <v>4377321.62</v>
      </c>
      <c r="W123" s="56">
        <f>SUM(W113:W122)</f>
        <v>33531928.99</v>
      </c>
    </row>
    <row r="124" spans="1:23" s="6" customFormat="1" ht="21.75">
      <c r="A124" s="84" t="s">
        <v>58</v>
      </c>
      <c r="B124" s="85"/>
      <c r="C124" s="12" t="s">
        <v>59</v>
      </c>
      <c r="D124" s="8"/>
      <c r="E124" s="8"/>
      <c r="F124" s="8"/>
      <c r="G124" s="8"/>
      <c r="H124" s="31"/>
      <c r="I124" s="43"/>
      <c r="J124" s="9"/>
      <c r="K124" s="9"/>
      <c r="L124" s="9"/>
      <c r="M124" s="9"/>
      <c r="O124" s="8"/>
      <c r="P124" s="8"/>
      <c r="Q124" s="8"/>
      <c r="R124" s="8"/>
      <c r="T124" s="9"/>
      <c r="U124" s="9"/>
      <c r="V124" s="9"/>
      <c r="W124" s="9"/>
    </row>
    <row r="125" spans="1:23" s="6" customFormat="1" ht="21.75">
      <c r="A125" s="76" t="s">
        <v>14</v>
      </c>
      <c r="B125" s="76"/>
      <c r="C125" s="7" t="s">
        <v>15</v>
      </c>
      <c r="D125" s="19">
        <v>5416247</v>
      </c>
      <c r="E125" s="9"/>
      <c r="F125" s="9">
        <v>270812.15</v>
      </c>
      <c r="G125" s="8">
        <v>722167.85</v>
      </c>
      <c r="H125" s="31"/>
      <c r="I125" s="18" t="s">
        <v>14</v>
      </c>
      <c r="J125" s="9"/>
      <c r="K125" s="9"/>
      <c r="L125" s="9"/>
      <c r="M125" s="9"/>
      <c r="O125" s="19">
        <v>5416247</v>
      </c>
      <c r="P125" s="9"/>
      <c r="Q125" s="9">
        <v>270812.15</v>
      </c>
      <c r="R125" s="8">
        <v>722167.85</v>
      </c>
      <c r="T125" s="19">
        <v>5416247</v>
      </c>
      <c r="U125" s="9"/>
      <c r="V125" s="9">
        <v>270812.15</v>
      </c>
      <c r="W125" s="8">
        <v>722167.85</v>
      </c>
    </row>
    <row r="126" spans="1:23" s="5" customFormat="1" ht="21.75">
      <c r="A126" s="76" t="s">
        <v>16</v>
      </c>
      <c r="B126" s="76"/>
      <c r="C126" s="7" t="s">
        <v>17</v>
      </c>
      <c r="D126" s="19">
        <v>726035</v>
      </c>
      <c r="E126" s="9">
        <v>0</v>
      </c>
      <c r="F126" s="9">
        <v>3</v>
      </c>
      <c r="G126" s="8">
        <v>4</v>
      </c>
      <c r="H126" s="31"/>
      <c r="I126" s="18" t="s">
        <v>16</v>
      </c>
      <c r="J126" s="9">
        <v>55000</v>
      </c>
      <c r="K126" s="9"/>
      <c r="L126" s="9">
        <v>120.28</v>
      </c>
      <c r="M126" s="9">
        <v>54879.72</v>
      </c>
      <c r="O126" s="19">
        <v>726035</v>
      </c>
      <c r="P126" s="9">
        <v>0</v>
      </c>
      <c r="Q126" s="9">
        <v>3</v>
      </c>
      <c r="R126" s="8">
        <v>4</v>
      </c>
      <c r="T126" s="9">
        <f>J126+O126</f>
        <v>781035</v>
      </c>
      <c r="U126" s="9"/>
      <c r="V126" s="9">
        <f>L126+Q126</f>
        <v>123.28</v>
      </c>
      <c r="W126" s="9">
        <f>M126+R126</f>
        <v>54883.72</v>
      </c>
    </row>
    <row r="127" spans="1:23" s="5" customFormat="1" ht="21.75">
      <c r="A127" s="76" t="s">
        <v>27</v>
      </c>
      <c r="B127" s="76"/>
      <c r="C127" s="7" t="s">
        <v>28</v>
      </c>
      <c r="D127" s="19">
        <v>36000</v>
      </c>
      <c r="E127" s="9"/>
      <c r="F127" s="9">
        <v>0</v>
      </c>
      <c r="G127" s="8">
        <v>1</v>
      </c>
      <c r="H127" s="31"/>
      <c r="I127" s="18" t="s">
        <v>27</v>
      </c>
      <c r="J127" s="9"/>
      <c r="K127" s="9"/>
      <c r="L127" s="9"/>
      <c r="M127" s="9"/>
      <c r="O127" s="19">
        <v>36000</v>
      </c>
      <c r="P127" s="9"/>
      <c r="Q127" s="9">
        <v>0</v>
      </c>
      <c r="R127" s="8">
        <v>1</v>
      </c>
      <c r="T127" s="19">
        <v>36000</v>
      </c>
      <c r="U127" s="9"/>
      <c r="V127" s="9">
        <v>0</v>
      </c>
      <c r="W127" s="8">
        <v>1</v>
      </c>
    </row>
    <row r="128" spans="1:23" s="6" customFormat="1" ht="21.75">
      <c r="A128" s="76" t="s">
        <v>3</v>
      </c>
      <c r="B128" s="76"/>
      <c r="C128" s="7" t="s">
        <v>4</v>
      </c>
      <c r="D128" s="9">
        <v>912858.63</v>
      </c>
      <c r="E128" s="9"/>
      <c r="F128" s="9">
        <v>112104</v>
      </c>
      <c r="G128" s="9">
        <v>454242.4</v>
      </c>
      <c r="H128" s="31"/>
      <c r="I128" s="18" t="s">
        <v>27</v>
      </c>
      <c r="J128" s="9"/>
      <c r="K128" s="9"/>
      <c r="L128" s="9"/>
      <c r="M128" s="9"/>
      <c r="O128" s="9">
        <v>912858.63</v>
      </c>
      <c r="P128" s="9"/>
      <c r="Q128" s="9">
        <v>112104</v>
      </c>
      <c r="R128" s="9">
        <v>454242.4</v>
      </c>
      <c r="T128" s="9">
        <v>912858.63</v>
      </c>
      <c r="U128" s="9"/>
      <c r="V128" s="9">
        <v>112104</v>
      </c>
      <c r="W128" s="9">
        <v>454242.4</v>
      </c>
    </row>
    <row r="129" spans="1:23" s="6" customFormat="1" ht="21.75">
      <c r="A129" s="76" t="s">
        <v>18</v>
      </c>
      <c r="B129" s="76"/>
      <c r="C129" s="7" t="s">
        <v>19</v>
      </c>
      <c r="D129" s="19">
        <v>14804300</v>
      </c>
      <c r="E129" s="9"/>
      <c r="F129" s="9">
        <v>1850537.38</v>
      </c>
      <c r="G129" s="8">
        <v>6856090.27</v>
      </c>
      <c r="H129" s="31"/>
      <c r="I129" s="18" t="s">
        <v>18</v>
      </c>
      <c r="J129" s="9"/>
      <c r="K129" s="9"/>
      <c r="L129" s="9"/>
      <c r="M129" s="9"/>
      <c r="O129" s="19">
        <v>14804300</v>
      </c>
      <c r="P129" s="9"/>
      <c r="Q129" s="9">
        <v>1850537.38</v>
      </c>
      <c r="R129" s="8">
        <v>6856090.27</v>
      </c>
      <c r="T129" s="19">
        <v>14804300</v>
      </c>
      <c r="U129" s="9"/>
      <c r="V129" s="9">
        <v>1850537.38</v>
      </c>
      <c r="W129" s="8">
        <v>6856090.27</v>
      </c>
    </row>
    <row r="130" spans="1:23" s="6" customFormat="1" ht="21.75">
      <c r="A130" s="76" t="s">
        <v>12</v>
      </c>
      <c r="B130" s="76"/>
      <c r="C130" s="7" t="s">
        <v>5</v>
      </c>
      <c r="D130" s="19">
        <v>6317641.14</v>
      </c>
      <c r="E130" s="9"/>
      <c r="F130" s="9">
        <v>607776.87</v>
      </c>
      <c r="G130" s="8">
        <v>749317.34</v>
      </c>
      <c r="H130" s="31"/>
      <c r="I130" s="18" t="s">
        <v>12</v>
      </c>
      <c r="J130" s="9">
        <v>36803957.73</v>
      </c>
      <c r="K130" s="9"/>
      <c r="L130" s="9">
        <v>1809345.36</v>
      </c>
      <c r="M130" s="9">
        <v>34994612.37</v>
      </c>
      <c r="O130" s="19">
        <v>6317641.14</v>
      </c>
      <c r="P130" s="9"/>
      <c r="Q130" s="9">
        <v>607776.87</v>
      </c>
      <c r="R130" s="8">
        <v>749317.34</v>
      </c>
      <c r="T130" s="9">
        <f>J130+O130</f>
        <v>43121598.87</v>
      </c>
      <c r="U130" s="9"/>
      <c r="V130" s="9">
        <f>L130+Q130</f>
        <v>2417122.23</v>
      </c>
      <c r="W130" s="9">
        <f>M130+R130</f>
        <v>35743929.71</v>
      </c>
    </row>
    <row r="131" spans="1:23" s="6" customFormat="1" ht="21.75">
      <c r="A131" s="76" t="s">
        <v>6</v>
      </c>
      <c r="B131" s="76"/>
      <c r="C131" s="7" t="s">
        <v>7</v>
      </c>
      <c r="D131" s="19">
        <v>342313.08</v>
      </c>
      <c r="E131" s="9"/>
      <c r="F131" s="9">
        <v>28176.56</v>
      </c>
      <c r="G131" s="8">
        <v>32322.3</v>
      </c>
      <c r="H131" s="31"/>
      <c r="I131" s="18" t="s">
        <v>6</v>
      </c>
      <c r="J131" s="9">
        <v>28037.38</v>
      </c>
      <c r="K131" s="9"/>
      <c r="L131" s="9">
        <v>1669.93</v>
      </c>
      <c r="M131" s="9">
        <v>26367.45</v>
      </c>
      <c r="O131" s="19">
        <v>342313.08</v>
      </c>
      <c r="P131" s="9"/>
      <c r="Q131" s="9">
        <v>28176.56</v>
      </c>
      <c r="R131" s="8">
        <v>32322.3</v>
      </c>
      <c r="T131" s="9">
        <f>J131+O131</f>
        <v>370350.46</v>
      </c>
      <c r="U131" s="9"/>
      <c r="V131" s="9">
        <f>L131+Q131</f>
        <v>29846.49</v>
      </c>
      <c r="W131" s="9">
        <f>M131+R131</f>
        <v>58689.75</v>
      </c>
    </row>
    <row r="132" spans="1:23" s="6" customFormat="1" ht="21.75">
      <c r="A132" s="76" t="s">
        <v>24</v>
      </c>
      <c r="B132" s="76"/>
      <c r="C132" s="7" t="s">
        <v>13</v>
      </c>
      <c r="D132" s="19">
        <v>11214.96</v>
      </c>
      <c r="E132" s="9"/>
      <c r="F132" s="9">
        <v>5606.98</v>
      </c>
      <c r="G132" s="8">
        <v>2397.41</v>
      </c>
      <c r="H132" s="31"/>
      <c r="I132" s="18" t="s">
        <v>24</v>
      </c>
      <c r="J132" s="9"/>
      <c r="K132" s="9"/>
      <c r="L132" s="9"/>
      <c r="M132" s="9"/>
      <c r="O132" s="19">
        <v>11214.96</v>
      </c>
      <c r="P132" s="9"/>
      <c r="Q132" s="9">
        <v>5606.98</v>
      </c>
      <c r="R132" s="8">
        <v>2397.41</v>
      </c>
      <c r="T132" s="19">
        <v>11214.96</v>
      </c>
      <c r="U132" s="9"/>
      <c r="V132" s="9">
        <v>5606.98</v>
      </c>
      <c r="W132" s="8">
        <v>2397.41</v>
      </c>
    </row>
    <row r="133" spans="1:23" s="5" customFormat="1" ht="21.75">
      <c r="A133" s="76" t="s">
        <v>30</v>
      </c>
      <c r="B133" s="76"/>
      <c r="C133" s="7" t="s">
        <v>20</v>
      </c>
      <c r="D133" s="19">
        <v>13551.4</v>
      </c>
      <c r="E133" s="9"/>
      <c r="F133" s="9">
        <v>2710.08</v>
      </c>
      <c r="G133" s="8">
        <v>9289.52</v>
      </c>
      <c r="H133" s="31"/>
      <c r="I133" s="18" t="s">
        <v>30</v>
      </c>
      <c r="J133" s="9"/>
      <c r="K133" s="9"/>
      <c r="L133" s="9"/>
      <c r="M133" s="9"/>
      <c r="O133" s="19">
        <v>13551.4</v>
      </c>
      <c r="P133" s="9"/>
      <c r="Q133" s="9">
        <v>2710.08</v>
      </c>
      <c r="R133" s="8">
        <v>9289.52</v>
      </c>
      <c r="T133" s="19">
        <v>13551.4</v>
      </c>
      <c r="U133" s="9"/>
      <c r="V133" s="9">
        <v>2710.08</v>
      </c>
      <c r="W133" s="8">
        <v>9289.52</v>
      </c>
    </row>
    <row r="134" spans="1:23" s="5" customFormat="1" ht="21.75">
      <c r="A134" s="76" t="s">
        <v>8</v>
      </c>
      <c r="B134" s="76"/>
      <c r="C134" s="7" t="s">
        <v>9</v>
      </c>
      <c r="D134" s="19">
        <v>294032.71</v>
      </c>
      <c r="E134" s="9"/>
      <c r="F134" s="9">
        <v>27019.54</v>
      </c>
      <c r="G134" s="8">
        <v>13053.14</v>
      </c>
      <c r="H134" s="31"/>
      <c r="I134" s="18" t="s">
        <v>8</v>
      </c>
      <c r="J134" s="9">
        <v>46728.98</v>
      </c>
      <c r="K134" s="9"/>
      <c r="L134" s="9">
        <v>4886.26</v>
      </c>
      <c r="M134" s="9">
        <v>41842.72</v>
      </c>
      <c r="O134" s="19">
        <v>294032.71</v>
      </c>
      <c r="P134" s="9"/>
      <c r="Q134" s="9">
        <v>27019.54</v>
      </c>
      <c r="R134" s="8">
        <v>13053.14</v>
      </c>
      <c r="T134" s="9">
        <f>J134+O134</f>
        <v>340761.69</v>
      </c>
      <c r="U134" s="9"/>
      <c r="V134" s="9">
        <f>L134+Q134</f>
        <v>31905.800000000003</v>
      </c>
      <c r="W134" s="9">
        <f>M134+R134</f>
        <v>54895.86</v>
      </c>
    </row>
    <row r="135" spans="1:23" s="6" customFormat="1" ht="21.75">
      <c r="A135" s="76" t="s">
        <v>10</v>
      </c>
      <c r="B135" s="76"/>
      <c r="C135" s="7" t="s">
        <v>11</v>
      </c>
      <c r="D135" s="19">
        <v>32140.19</v>
      </c>
      <c r="E135" s="9"/>
      <c r="F135" s="9">
        <v>704.18</v>
      </c>
      <c r="G135" s="8">
        <v>2727.9</v>
      </c>
      <c r="H135" s="31"/>
      <c r="I135" s="18" t="s">
        <v>10</v>
      </c>
      <c r="J135" s="9"/>
      <c r="K135" s="9"/>
      <c r="L135" s="9"/>
      <c r="M135" s="9"/>
      <c r="O135" s="19">
        <v>32140.19</v>
      </c>
      <c r="P135" s="9"/>
      <c r="Q135" s="9">
        <v>704.18</v>
      </c>
      <c r="R135" s="8">
        <v>2727.9</v>
      </c>
      <c r="T135" s="19">
        <v>32140.19</v>
      </c>
      <c r="U135" s="9"/>
      <c r="V135" s="62">
        <v>7004.18</v>
      </c>
      <c r="W135" s="8">
        <v>2727.9</v>
      </c>
    </row>
    <row r="136" spans="1:23" s="6" customFormat="1" ht="21.75">
      <c r="A136" s="76" t="s">
        <v>32</v>
      </c>
      <c r="B136" s="76"/>
      <c r="C136" s="13" t="s">
        <v>33</v>
      </c>
      <c r="D136" s="19">
        <v>2653474.78</v>
      </c>
      <c r="E136" s="9"/>
      <c r="F136" s="9">
        <v>253365.88</v>
      </c>
      <c r="G136" s="8">
        <v>2299198.35</v>
      </c>
      <c r="H136" s="31"/>
      <c r="I136" s="18" t="s">
        <v>32</v>
      </c>
      <c r="J136" s="9"/>
      <c r="K136" s="9"/>
      <c r="L136" s="9"/>
      <c r="M136" s="9"/>
      <c r="O136" s="19">
        <v>2653474.78</v>
      </c>
      <c r="P136" s="9"/>
      <c r="Q136" s="9">
        <v>253365.88</v>
      </c>
      <c r="R136" s="8">
        <v>2299198.35</v>
      </c>
      <c r="T136" s="19">
        <v>2653474.78</v>
      </c>
      <c r="U136" s="9"/>
      <c r="V136" s="9">
        <v>253365.88</v>
      </c>
      <c r="W136" s="8">
        <v>2299198.35</v>
      </c>
    </row>
    <row r="137" spans="1:23" s="6" customFormat="1" ht="21.75">
      <c r="A137" s="96" t="s">
        <v>23</v>
      </c>
      <c r="B137" s="97"/>
      <c r="C137" s="98"/>
      <c r="D137" s="21">
        <f>SUM(D125:D136)</f>
        <v>31559808.89</v>
      </c>
      <c r="E137" s="21">
        <f>SUM(E125:E136)</f>
        <v>0</v>
      </c>
      <c r="F137" s="21">
        <f>SUM(F125:F136)</f>
        <v>3158816.62</v>
      </c>
      <c r="G137" s="21">
        <f>SUM(G125:G136)</f>
        <v>11140811.48</v>
      </c>
      <c r="H137" s="41"/>
      <c r="I137" s="47"/>
      <c r="J137" s="53">
        <f>SUM(J125:J136)</f>
        <v>36933724.089999996</v>
      </c>
      <c r="K137" s="53"/>
      <c r="L137" s="53">
        <f>SUM(L125:L136)</f>
        <v>1816021.83</v>
      </c>
      <c r="M137" s="53">
        <f>SUM(M125:M136)</f>
        <v>35117702.26</v>
      </c>
      <c r="O137" s="45">
        <f>SUM(O125:O136)</f>
        <v>31559808.89</v>
      </c>
      <c r="P137" s="45">
        <f>SUM(P125:P136)</f>
        <v>0</v>
      </c>
      <c r="Q137" s="45">
        <f>SUM(Q125:Q136)</f>
        <v>3158816.62</v>
      </c>
      <c r="R137" s="45">
        <f>SUM(R125:R136)</f>
        <v>11140811.48</v>
      </c>
      <c r="T137" s="56">
        <f>SUM(T125:T136)</f>
        <v>68493532.97999999</v>
      </c>
      <c r="U137" s="56">
        <f>SUM(U125:U136)</f>
        <v>0</v>
      </c>
      <c r="V137" s="56">
        <f>SUM(V125:V136)</f>
        <v>4981138.45</v>
      </c>
      <c r="W137" s="56">
        <f>SUM(W125:W136)</f>
        <v>46258513.74</v>
      </c>
    </row>
    <row r="138" spans="1:23" s="6" customFormat="1" ht="21.75">
      <c r="A138" s="84" t="s">
        <v>60</v>
      </c>
      <c r="B138" s="85"/>
      <c r="C138" s="12" t="s">
        <v>61</v>
      </c>
      <c r="D138" s="8"/>
      <c r="E138" s="8"/>
      <c r="F138" s="8"/>
      <c r="G138" s="8"/>
      <c r="H138" s="31"/>
      <c r="I138" s="44"/>
      <c r="J138" s="9"/>
      <c r="K138" s="9"/>
      <c r="L138" s="9"/>
      <c r="M138" s="9"/>
      <c r="O138" s="8"/>
      <c r="P138" s="8"/>
      <c r="Q138" s="8"/>
      <c r="R138" s="8"/>
      <c r="T138" s="9"/>
      <c r="U138" s="9"/>
      <c r="V138" s="9"/>
      <c r="W138" s="9"/>
    </row>
    <row r="139" spans="1:23" s="6" customFormat="1" ht="21.75">
      <c r="A139" s="76" t="s">
        <v>14</v>
      </c>
      <c r="B139" s="76"/>
      <c r="C139" s="7" t="s">
        <v>15</v>
      </c>
      <c r="D139" s="19">
        <v>3085248</v>
      </c>
      <c r="E139" s="9"/>
      <c r="F139" s="9">
        <v>56262.3</v>
      </c>
      <c r="G139" s="8">
        <v>177475.41</v>
      </c>
      <c r="H139" s="31"/>
      <c r="I139" s="18" t="s">
        <v>14</v>
      </c>
      <c r="J139" s="9"/>
      <c r="K139" s="9"/>
      <c r="L139" s="9"/>
      <c r="M139" s="9"/>
      <c r="O139" s="19">
        <v>3085248</v>
      </c>
      <c r="P139" s="9"/>
      <c r="Q139" s="9">
        <v>56262.3</v>
      </c>
      <c r="R139" s="8">
        <v>177475.41</v>
      </c>
      <c r="T139" s="19">
        <v>3085248</v>
      </c>
      <c r="U139" s="9"/>
      <c r="V139" s="9">
        <v>56262.3</v>
      </c>
      <c r="W139" s="8">
        <v>177475.41</v>
      </c>
    </row>
    <row r="140" spans="1:23" s="6" customFormat="1" ht="21.75">
      <c r="A140" s="76" t="s">
        <v>16</v>
      </c>
      <c r="B140" s="76"/>
      <c r="C140" s="7" t="s">
        <v>17</v>
      </c>
      <c r="D140" s="19">
        <v>1324204.67</v>
      </c>
      <c r="E140" s="9"/>
      <c r="F140" s="9">
        <v>44168.85</v>
      </c>
      <c r="G140" s="8">
        <v>573549.64</v>
      </c>
      <c r="H140" s="31"/>
      <c r="I140" s="18" t="s">
        <v>16</v>
      </c>
      <c r="J140" s="9"/>
      <c r="K140" s="9"/>
      <c r="L140" s="9"/>
      <c r="M140" s="9"/>
      <c r="O140" s="19">
        <v>1324204.67</v>
      </c>
      <c r="P140" s="9"/>
      <c r="Q140" s="9">
        <v>44168.85</v>
      </c>
      <c r="R140" s="8">
        <v>573549.64</v>
      </c>
      <c r="T140" s="19">
        <v>1324204.67</v>
      </c>
      <c r="U140" s="9"/>
      <c r="V140" s="9">
        <v>44168.85</v>
      </c>
      <c r="W140" s="8">
        <v>573549.64</v>
      </c>
    </row>
    <row r="141" spans="1:23" s="6" customFormat="1" ht="21.75">
      <c r="A141" s="76" t="s">
        <v>3</v>
      </c>
      <c r="B141" s="76"/>
      <c r="C141" s="7" t="s">
        <v>4</v>
      </c>
      <c r="D141" s="19">
        <v>494156.79</v>
      </c>
      <c r="E141" s="9"/>
      <c r="F141" s="9">
        <v>57642.77</v>
      </c>
      <c r="G141" s="8">
        <v>212811.9</v>
      </c>
      <c r="H141" s="31"/>
      <c r="I141" s="18" t="s">
        <v>3</v>
      </c>
      <c r="J141" s="9">
        <v>102990.65</v>
      </c>
      <c r="K141" s="9"/>
      <c r="L141" s="9">
        <v>5100.14</v>
      </c>
      <c r="M141" s="9">
        <v>97890.51</v>
      </c>
      <c r="O141" s="19">
        <v>494156.79</v>
      </c>
      <c r="P141" s="9"/>
      <c r="Q141" s="9">
        <v>57642.77</v>
      </c>
      <c r="R141" s="8">
        <v>212811.9</v>
      </c>
      <c r="T141" s="9">
        <f>J141+O141</f>
        <v>597147.44</v>
      </c>
      <c r="U141" s="9"/>
      <c r="V141" s="9">
        <f>L141+Q141</f>
        <v>62742.909999999996</v>
      </c>
      <c r="W141" s="9">
        <f>M141+R141</f>
        <v>310702.41</v>
      </c>
    </row>
    <row r="142" spans="1:23" s="6" customFormat="1" ht="21.75">
      <c r="A142" s="76" t="s">
        <v>18</v>
      </c>
      <c r="B142" s="76"/>
      <c r="C142" s="7" t="s">
        <v>19</v>
      </c>
      <c r="D142" s="19">
        <v>1095700.93</v>
      </c>
      <c r="E142" s="9"/>
      <c r="F142" s="9">
        <v>136962.37</v>
      </c>
      <c r="G142" s="8">
        <v>768628.24</v>
      </c>
      <c r="H142" s="31"/>
      <c r="I142" s="18" t="s">
        <v>18</v>
      </c>
      <c r="J142" s="9"/>
      <c r="K142" s="9"/>
      <c r="L142" s="9"/>
      <c r="M142" s="9"/>
      <c r="O142" s="19">
        <v>1095700.93</v>
      </c>
      <c r="P142" s="9"/>
      <c r="Q142" s="9">
        <v>136962.37</v>
      </c>
      <c r="R142" s="8">
        <v>768628.24</v>
      </c>
      <c r="T142" s="19">
        <v>1095700.93</v>
      </c>
      <c r="U142" s="9"/>
      <c r="V142" s="9">
        <v>136962.37</v>
      </c>
      <c r="W142" s="8">
        <v>768628.24</v>
      </c>
    </row>
    <row r="143" spans="1:23" s="6" customFormat="1" ht="21.75">
      <c r="A143" s="76" t="s">
        <v>12</v>
      </c>
      <c r="B143" s="76"/>
      <c r="C143" s="7" t="s">
        <v>5</v>
      </c>
      <c r="D143" s="19">
        <v>10965576.85</v>
      </c>
      <c r="E143" s="9"/>
      <c r="F143" s="9">
        <v>365554.47</v>
      </c>
      <c r="G143" s="8">
        <v>690160.2</v>
      </c>
      <c r="H143" s="31"/>
      <c r="I143" s="18" t="s">
        <v>12</v>
      </c>
      <c r="J143" s="9">
        <v>149731.78</v>
      </c>
      <c r="K143" s="9"/>
      <c r="L143" s="9">
        <v>8614.62</v>
      </c>
      <c r="M143" s="9">
        <v>141117.16</v>
      </c>
      <c r="O143" s="19">
        <v>10965576.85</v>
      </c>
      <c r="P143" s="9"/>
      <c r="Q143" s="9">
        <v>365554.47</v>
      </c>
      <c r="R143" s="8">
        <v>690160.2</v>
      </c>
      <c r="T143" s="9">
        <f>J143+O143</f>
        <v>11115308.629999999</v>
      </c>
      <c r="U143" s="9"/>
      <c r="V143" s="9">
        <f>L143+Q143</f>
        <v>374169.08999999997</v>
      </c>
      <c r="W143" s="9">
        <f>M143+R143</f>
        <v>831277.36</v>
      </c>
    </row>
    <row r="144" spans="1:23" s="6" customFormat="1" ht="21.75">
      <c r="A144" s="76" t="s">
        <v>6</v>
      </c>
      <c r="B144" s="76"/>
      <c r="C144" s="7" t="s">
        <v>7</v>
      </c>
      <c r="D144" s="19">
        <v>259625.8</v>
      </c>
      <c r="E144" s="9"/>
      <c r="F144" s="9">
        <v>40511.35</v>
      </c>
      <c r="G144" s="8">
        <v>45997.23</v>
      </c>
      <c r="H144" s="31"/>
      <c r="I144" s="18" t="s">
        <v>6</v>
      </c>
      <c r="J144" s="9">
        <v>14859.81</v>
      </c>
      <c r="K144" s="9"/>
      <c r="L144" s="9">
        <v>1031.18</v>
      </c>
      <c r="M144" s="9">
        <v>13828.63</v>
      </c>
      <c r="O144" s="19">
        <v>259625.8</v>
      </c>
      <c r="P144" s="9"/>
      <c r="Q144" s="9">
        <v>40511.35</v>
      </c>
      <c r="R144" s="8">
        <v>45997.23</v>
      </c>
      <c r="T144" s="9">
        <f>J144+O144</f>
        <v>274485.61</v>
      </c>
      <c r="U144" s="9"/>
      <c r="V144" s="9">
        <f>L144+Q144</f>
        <v>41542.53</v>
      </c>
      <c r="W144" s="9">
        <f>M144+R144</f>
        <v>59825.86</v>
      </c>
    </row>
    <row r="145" spans="1:23" s="6" customFormat="1" ht="21.75">
      <c r="A145" s="76" t="s">
        <v>24</v>
      </c>
      <c r="B145" s="76"/>
      <c r="C145" s="7" t="s">
        <v>13</v>
      </c>
      <c r="D145" s="19">
        <v>6448.6</v>
      </c>
      <c r="E145" s="9"/>
      <c r="F145" s="9">
        <v>0</v>
      </c>
      <c r="G145" s="8">
        <v>1</v>
      </c>
      <c r="H145" s="31"/>
      <c r="I145" s="18" t="s">
        <v>24</v>
      </c>
      <c r="J145" s="9"/>
      <c r="K145" s="9"/>
      <c r="L145" s="9"/>
      <c r="M145" s="9"/>
      <c r="O145" s="19">
        <v>6448.6</v>
      </c>
      <c r="P145" s="9"/>
      <c r="Q145" s="9">
        <v>0</v>
      </c>
      <c r="R145" s="8">
        <v>1</v>
      </c>
      <c r="T145" s="19">
        <v>6448.6</v>
      </c>
      <c r="U145" s="9"/>
      <c r="V145" s="9">
        <v>0</v>
      </c>
      <c r="W145" s="8">
        <v>1</v>
      </c>
    </row>
    <row r="146" spans="1:23" s="6" customFormat="1" ht="21.75">
      <c r="A146" s="76" t="s">
        <v>30</v>
      </c>
      <c r="B146" s="76"/>
      <c r="C146" s="7" t="s">
        <v>20</v>
      </c>
      <c r="D146" s="19">
        <v>11962.62</v>
      </c>
      <c r="E146" s="9"/>
      <c r="F146" s="9">
        <v>0</v>
      </c>
      <c r="G146" s="8">
        <v>1</v>
      </c>
      <c r="H146" s="31"/>
      <c r="I146" s="18" t="s">
        <v>30</v>
      </c>
      <c r="J146" s="9"/>
      <c r="K146" s="9"/>
      <c r="L146" s="9"/>
      <c r="M146" s="9"/>
      <c r="O146" s="19">
        <v>11962.62</v>
      </c>
      <c r="P146" s="9"/>
      <c r="Q146" s="9">
        <v>0</v>
      </c>
      <c r="R146" s="8">
        <v>1</v>
      </c>
      <c r="T146" s="19">
        <v>11962.62</v>
      </c>
      <c r="U146" s="9"/>
      <c r="V146" s="9">
        <v>0</v>
      </c>
      <c r="W146" s="8">
        <v>1</v>
      </c>
    </row>
    <row r="147" spans="1:23" s="6" customFormat="1" ht="21.75">
      <c r="A147" s="18" t="s">
        <v>8</v>
      </c>
      <c r="B147" s="18"/>
      <c r="C147" s="7" t="s">
        <v>9</v>
      </c>
      <c r="D147" s="19">
        <v>250943</v>
      </c>
      <c r="E147" s="9"/>
      <c r="F147" s="9">
        <v>27762.15</v>
      </c>
      <c r="G147" s="8">
        <v>11889.19</v>
      </c>
      <c r="H147" s="31"/>
      <c r="I147" s="18" t="s">
        <v>8</v>
      </c>
      <c r="J147" s="9">
        <v>30250</v>
      </c>
      <c r="K147" s="9"/>
      <c r="L147" s="9">
        <v>2451.63</v>
      </c>
      <c r="M147" s="9">
        <v>27798.37</v>
      </c>
      <c r="O147" s="19">
        <v>250943</v>
      </c>
      <c r="P147" s="9"/>
      <c r="Q147" s="9">
        <v>27762.15</v>
      </c>
      <c r="R147" s="8">
        <v>11889.19</v>
      </c>
      <c r="T147" s="9">
        <f>J147+O147</f>
        <v>281193</v>
      </c>
      <c r="U147" s="9"/>
      <c r="V147" s="9">
        <f>L147+Q147</f>
        <v>30213.780000000002</v>
      </c>
      <c r="W147" s="9">
        <f>M147+R147</f>
        <v>39687.56</v>
      </c>
    </row>
    <row r="148" spans="1:23" s="5" customFormat="1" ht="21.75">
      <c r="A148" s="76" t="s">
        <v>10</v>
      </c>
      <c r="B148" s="76"/>
      <c r="C148" s="7" t="s">
        <v>11</v>
      </c>
      <c r="D148" s="19">
        <v>12990.65</v>
      </c>
      <c r="E148" s="9"/>
      <c r="F148" s="9">
        <v>1975.13</v>
      </c>
      <c r="G148" s="8">
        <v>1</v>
      </c>
      <c r="H148" s="31"/>
      <c r="I148" s="18" t="s">
        <v>10</v>
      </c>
      <c r="J148" s="9"/>
      <c r="K148" s="9"/>
      <c r="L148" s="9"/>
      <c r="M148" s="9"/>
      <c r="O148" s="19">
        <v>12990.65</v>
      </c>
      <c r="P148" s="9"/>
      <c r="Q148" s="9">
        <v>1975.13</v>
      </c>
      <c r="R148" s="8">
        <v>1</v>
      </c>
      <c r="T148" s="19">
        <v>12990.65</v>
      </c>
      <c r="U148" s="9"/>
      <c r="V148" s="9">
        <v>1975.13</v>
      </c>
      <c r="W148" s="8">
        <v>1</v>
      </c>
    </row>
    <row r="149" spans="1:23" s="5" customFormat="1" ht="21.75">
      <c r="A149" s="18" t="s">
        <v>21</v>
      </c>
      <c r="B149" s="18"/>
      <c r="C149" s="7" t="s">
        <v>22</v>
      </c>
      <c r="D149" s="19">
        <v>157908.51</v>
      </c>
      <c r="E149" s="9"/>
      <c r="F149" s="9">
        <v>61040.65</v>
      </c>
      <c r="G149" s="8">
        <v>2</v>
      </c>
      <c r="H149" s="31"/>
      <c r="I149" s="18" t="s">
        <v>21</v>
      </c>
      <c r="J149" s="9"/>
      <c r="K149" s="9"/>
      <c r="L149" s="9"/>
      <c r="M149" s="9"/>
      <c r="O149" s="19">
        <v>157908.51</v>
      </c>
      <c r="P149" s="9"/>
      <c r="Q149" s="9">
        <v>61040.65</v>
      </c>
      <c r="R149" s="8">
        <v>2</v>
      </c>
      <c r="T149" s="19">
        <v>157908.51</v>
      </c>
      <c r="U149" s="9"/>
      <c r="V149" s="9">
        <v>61040.65</v>
      </c>
      <c r="W149" s="8">
        <v>2</v>
      </c>
    </row>
    <row r="150" spans="1:23" s="6" customFormat="1" ht="21.75">
      <c r="A150" s="76" t="s">
        <v>32</v>
      </c>
      <c r="B150" s="76"/>
      <c r="C150" s="13" t="s">
        <v>33</v>
      </c>
      <c r="D150" s="19">
        <v>653255.14</v>
      </c>
      <c r="E150" s="9"/>
      <c r="F150" s="9">
        <v>44289.15</v>
      </c>
      <c r="G150" s="8">
        <v>572388.85</v>
      </c>
      <c r="H150" s="31"/>
      <c r="I150" s="18" t="s">
        <v>32</v>
      </c>
      <c r="J150" s="9"/>
      <c r="K150" s="9"/>
      <c r="L150" s="9"/>
      <c r="M150" s="9"/>
      <c r="O150" s="19">
        <v>653255.14</v>
      </c>
      <c r="P150" s="9"/>
      <c r="Q150" s="9">
        <v>44289.15</v>
      </c>
      <c r="R150" s="8">
        <v>572388.85</v>
      </c>
      <c r="T150" s="19">
        <v>653255.14</v>
      </c>
      <c r="U150" s="9"/>
      <c r="V150" s="9">
        <v>44289.15</v>
      </c>
      <c r="W150" s="8">
        <v>572388.85</v>
      </c>
    </row>
    <row r="151" spans="1:23" s="5" customFormat="1" ht="21.75">
      <c r="A151" s="76" t="s">
        <v>68</v>
      </c>
      <c r="B151" s="76"/>
      <c r="C151" s="7" t="s">
        <v>69</v>
      </c>
      <c r="D151" s="19"/>
      <c r="E151" s="8"/>
      <c r="F151" s="9"/>
      <c r="G151" s="8"/>
      <c r="H151" s="31"/>
      <c r="I151" s="18" t="s">
        <v>68</v>
      </c>
      <c r="J151" s="9">
        <v>169813.08</v>
      </c>
      <c r="K151" s="9"/>
      <c r="L151" s="9">
        <v>33636.66</v>
      </c>
      <c r="M151" s="9">
        <v>136176.42</v>
      </c>
      <c r="O151" s="19"/>
      <c r="P151" s="8"/>
      <c r="Q151" s="9"/>
      <c r="R151" s="8"/>
      <c r="T151" s="9">
        <v>169813.08</v>
      </c>
      <c r="V151" s="9">
        <v>33636.66</v>
      </c>
      <c r="W151" s="9">
        <v>136176.42</v>
      </c>
    </row>
    <row r="152" spans="1:23" s="6" customFormat="1" ht="21.75">
      <c r="A152" s="96" t="s">
        <v>23</v>
      </c>
      <c r="B152" s="97"/>
      <c r="C152" s="98"/>
      <c r="D152" s="21">
        <f>SUM(D139:D151)</f>
        <v>18318021.560000002</v>
      </c>
      <c r="E152" s="21">
        <f>SUM(E139:E151)</f>
        <v>0</v>
      </c>
      <c r="F152" s="21">
        <f>SUM(F139:F151)</f>
        <v>836169.1900000001</v>
      </c>
      <c r="G152" s="21">
        <f>SUM(G139:G151)</f>
        <v>3052905.6599999997</v>
      </c>
      <c r="H152" s="41"/>
      <c r="I152" s="47"/>
      <c r="J152" s="53">
        <f>SUM(J139:J151)</f>
        <v>467645.31999999995</v>
      </c>
      <c r="K152" s="53"/>
      <c r="L152" s="53">
        <f>SUM(L139:L151)</f>
        <v>50834.23000000001</v>
      </c>
      <c r="M152" s="53">
        <f>SUM(M139:M151)</f>
        <v>416811.08999999997</v>
      </c>
      <c r="O152" s="45">
        <f>SUM(O139:O151)</f>
        <v>18318021.560000002</v>
      </c>
      <c r="P152" s="45">
        <f>SUM(P139:P151)</f>
        <v>0</v>
      </c>
      <c r="Q152" s="45">
        <f>SUM(Q139:Q151)</f>
        <v>836169.1900000001</v>
      </c>
      <c r="R152" s="45">
        <f>SUM(R139:R151)</f>
        <v>3052905.6599999997</v>
      </c>
      <c r="T152" s="56">
        <f>SUM(T139:T151)</f>
        <v>18785666.88</v>
      </c>
      <c r="U152" s="56">
        <f>SUM(U139:U151)</f>
        <v>0</v>
      </c>
      <c r="V152" s="56">
        <f>SUM(V139:V151)</f>
        <v>887003.4200000002</v>
      </c>
      <c r="W152" s="56">
        <f>SUM(W139:W151)</f>
        <v>3469716.75</v>
      </c>
    </row>
    <row r="153" spans="1:23" s="6" customFormat="1" ht="21.75">
      <c r="A153" s="84" t="s">
        <v>62</v>
      </c>
      <c r="B153" s="85"/>
      <c r="C153" s="12" t="s">
        <v>63</v>
      </c>
      <c r="D153" s="14"/>
      <c r="E153" s="14"/>
      <c r="F153" s="14"/>
      <c r="G153" s="8"/>
      <c r="H153" s="31"/>
      <c r="I153" s="43"/>
      <c r="J153" s="32"/>
      <c r="K153" s="32"/>
      <c r="L153" s="9"/>
      <c r="M153" s="9"/>
      <c r="O153" s="14"/>
      <c r="P153" s="14"/>
      <c r="Q153" s="14"/>
      <c r="R153" s="8"/>
      <c r="T153" s="9"/>
      <c r="U153" s="9"/>
      <c r="V153" s="9"/>
      <c r="W153" s="9"/>
    </row>
    <row r="154" spans="1:23" s="6" customFormat="1" ht="21.75">
      <c r="A154" s="76" t="s">
        <v>14</v>
      </c>
      <c r="B154" s="76"/>
      <c r="C154" s="7" t="s">
        <v>15</v>
      </c>
      <c r="D154" s="19">
        <v>2595000</v>
      </c>
      <c r="E154" s="9"/>
      <c r="F154" s="9">
        <v>0</v>
      </c>
      <c r="G154" s="8">
        <v>5</v>
      </c>
      <c r="H154" s="31"/>
      <c r="I154" s="18" t="s">
        <v>14</v>
      </c>
      <c r="J154" s="9"/>
      <c r="K154" s="9"/>
      <c r="L154" s="9"/>
      <c r="M154" s="9"/>
      <c r="O154" s="19">
        <v>2595000</v>
      </c>
      <c r="P154" s="9"/>
      <c r="Q154" s="9">
        <v>0</v>
      </c>
      <c r="R154" s="8">
        <v>5</v>
      </c>
      <c r="T154" s="19">
        <v>2595000</v>
      </c>
      <c r="U154" s="9"/>
      <c r="V154" s="9">
        <v>0</v>
      </c>
      <c r="W154" s="8">
        <v>5</v>
      </c>
    </row>
    <row r="155" spans="1:23" s="6" customFormat="1" ht="21.75">
      <c r="A155" s="76" t="s">
        <v>16</v>
      </c>
      <c r="B155" s="76"/>
      <c r="C155" s="7" t="s">
        <v>17</v>
      </c>
      <c r="D155" s="19">
        <v>1278954.2</v>
      </c>
      <c r="E155" s="9"/>
      <c r="F155" s="9">
        <v>77149.38</v>
      </c>
      <c r="G155" s="8">
        <v>404978.15</v>
      </c>
      <c r="H155" s="31"/>
      <c r="I155" s="18" t="s">
        <v>16</v>
      </c>
      <c r="J155" s="9">
        <v>74766.36</v>
      </c>
      <c r="K155" s="9"/>
      <c r="L155" s="9">
        <v>177.13</v>
      </c>
      <c r="M155" s="9">
        <v>74589.23</v>
      </c>
      <c r="O155" s="19">
        <v>1278954.2</v>
      </c>
      <c r="P155" s="9"/>
      <c r="Q155" s="9">
        <v>77149.38</v>
      </c>
      <c r="R155" s="8">
        <v>404978.15</v>
      </c>
      <c r="T155" s="9">
        <f>J155+O155</f>
        <v>1353720.56</v>
      </c>
      <c r="U155" s="9"/>
      <c r="V155" s="9">
        <f>L155+Q155</f>
        <v>77326.51000000001</v>
      </c>
      <c r="W155" s="9">
        <f>M155+R155</f>
        <v>479567.38</v>
      </c>
    </row>
    <row r="156" spans="1:23" s="6" customFormat="1" ht="21.75">
      <c r="A156" s="76" t="s">
        <v>3</v>
      </c>
      <c r="B156" s="76"/>
      <c r="C156" s="7" t="s">
        <v>4</v>
      </c>
      <c r="D156" s="19">
        <v>482715.61</v>
      </c>
      <c r="E156" s="9"/>
      <c r="F156" s="9">
        <v>53602.14</v>
      </c>
      <c r="G156" s="8">
        <v>215933.61</v>
      </c>
      <c r="H156" s="31"/>
      <c r="I156" s="18" t="s">
        <v>3</v>
      </c>
      <c r="J156" s="9">
        <v>25700.93</v>
      </c>
      <c r="K156" s="9"/>
      <c r="L156" s="9">
        <v>1342.93</v>
      </c>
      <c r="M156" s="9">
        <v>24358</v>
      </c>
      <c r="O156" s="19">
        <v>482715.61</v>
      </c>
      <c r="P156" s="9"/>
      <c r="Q156" s="9">
        <v>53602.14</v>
      </c>
      <c r="R156" s="8">
        <v>215933.61</v>
      </c>
      <c r="T156" s="9">
        <f>J156+O156</f>
        <v>508416.54</v>
      </c>
      <c r="U156" s="9"/>
      <c r="V156" s="9">
        <f>L156+Q156</f>
        <v>54945.07</v>
      </c>
      <c r="W156" s="9">
        <f>M156+R156</f>
        <v>240291.61</v>
      </c>
    </row>
    <row r="157" spans="1:23" s="6" customFormat="1" ht="21.75">
      <c r="A157" s="76" t="s">
        <v>18</v>
      </c>
      <c r="B157" s="76"/>
      <c r="C157" s="7" t="s">
        <v>19</v>
      </c>
      <c r="D157" s="19">
        <v>1153271.03</v>
      </c>
      <c r="E157" s="9"/>
      <c r="F157" s="9">
        <v>144158.63</v>
      </c>
      <c r="G157" s="8">
        <v>952323.55</v>
      </c>
      <c r="H157" s="31"/>
      <c r="I157" s="18" t="s">
        <v>18</v>
      </c>
      <c r="J157" s="9"/>
      <c r="K157" s="9"/>
      <c r="L157" s="9"/>
      <c r="M157" s="9"/>
      <c r="O157" s="19">
        <v>1153271.03</v>
      </c>
      <c r="P157" s="9"/>
      <c r="Q157" s="9">
        <v>144158.63</v>
      </c>
      <c r="R157" s="8">
        <v>952323.55</v>
      </c>
      <c r="T157" s="19">
        <v>1153271.03</v>
      </c>
      <c r="U157" s="9"/>
      <c r="V157" s="9">
        <v>144158.63</v>
      </c>
      <c r="W157" s="8">
        <v>952323.55</v>
      </c>
    </row>
    <row r="158" spans="1:23" s="6" customFormat="1" ht="21.75">
      <c r="A158" s="76" t="s">
        <v>12</v>
      </c>
      <c r="B158" s="76"/>
      <c r="C158" s="7" t="s">
        <v>5</v>
      </c>
      <c r="D158" s="19">
        <v>8346309.57</v>
      </c>
      <c r="E158" s="9"/>
      <c r="F158" s="9">
        <v>384508.33</v>
      </c>
      <c r="G158" s="8">
        <v>751108.32</v>
      </c>
      <c r="H158" s="31"/>
      <c r="I158" s="18" t="s">
        <v>12</v>
      </c>
      <c r="J158" s="9">
        <v>214559.35</v>
      </c>
      <c r="K158" s="9"/>
      <c r="L158" s="9">
        <v>12644.25</v>
      </c>
      <c r="M158" s="9">
        <v>201915.1</v>
      </c>
      <c r="O158" s="19">
        <v>8346309.57</v>
      </c>
      <c r="P158" s="9"/>
      <c r="Q158" s="9">
        <v>384508.33</v>
      </c>
      <c r="R158" s="8">
        <v>751108.32</v>
      </c>
      <c r="T158" s="9">
        <f>J158+O158</f>
        <v>8560868.92</v>
      </c>
      <c r="U158" s="9"/>
      <c r="V158" s="9">
        <f>L158+Q158</f>
        <v>397152.58</v>
      </c>
      <c r="W158" s="9">
        <f>M158+R158</f>
        <v>953023.4199999999</v>
      </c>
    </row>
    <row r="159" spans="1:23" s="6" customFormat="1" ht="21.75">
      <c r="A159" s="76" t="s">
        <v>6</v>
      </c>
      <c r="B159" s="76"/>
      <c r="C159" s="7" t="s">
        <v>7</v>
      </c>
      <c r="D159" s="19">
        <v>328780.39</v>
      </c>
      <c r="E159" s="9"/>
      <c r="F159" s="9">
        <v>56902.37</v>
      </c>
      <c r="G159" s="8">
        <v>116633.87</v>
      </c>
      <c r="H159" s="31"/>
      <c r="I159" s="18" t="s">
        <v>6</v>
      </c>
      <c r="J159" s="9"/>
      <c r="K159" s="9"/>
      <c r="L159" s="9"/>
      <c r="M159" s="9"/>
      <c r="O159" s="19">
        <v>328780.39</v>
      </c>
      <c r="P159" s="9"/>
      <c r="Q159" s="9">
        <v>56902.37</v>
      </c>
      <c r="R159" s="8">
        <v>116633.87</v>
      </c>
      <c r="T159" s="19">
        <v>328780.39</v>
      </c>
      <c r="U159" s="9"/>
      <c r="V159" s="9">
        <v>56902.37</v>
      </c>
      <c r="W159" s="8">
        <v>116633.87</v>
      </c>
    </row>
    <row r="160" spans="1:23" s="6" customFormat="1" ht="21.75">
      <c r="A160" s="76" t="s">
        <v>24</v>
      </c>
      <c r="B160" s="76"/>
      <c r="C160" s="7" t="s">
        <v>13</v>
      </c>
      <c r="D160" s="9">
        <v>46482.24</v>
      </c>
      <c r="E160" s="8"/>
      <c r="F160" s="25">
        <v>5840.62</v>
      </c>
      <c r="G160" s="8">
        <v>882.09</v>
      </c>
      <c r="H160" s="31"/>
      <c r="I160" s="18" t="s">
        <v>24</v>
      </c>
      <c r="J160" s="9"/>
      <c r="K160" s="9"/>
      <c r="L160" s="9"/>
      <c r="M160" s="9"/>
      <c r="O160" s="9">
        <v>46482.24</v>
      </c>
      <c r="P160" s="8"/>
      <c r="Q160" s="25">
        <v>5840.62</v>
      </c>
      <c r="R160" s="8">
        <v>882.09</v>
      </c>
      <c r="T160" s="9">
        <v>46482.24</v>
      </c>
      <c r="U160" s="8"/>
      <c r="V160" s="25">
        <v>5840.62</v>
      </c>
      <c r="W160" s="8">
        <v>882.09</v>
      </c>
    </row>
    <row r="161" spans="1:23" s="6" customFormat="1" ht="21.75">
      <c r="A161" s="76" t="s">
        <v>30</v>
      </c>
      <c r="B161" s="76"/>
      <c r="C161" s="7" t="s">
        <v>20</v>
      </c>
      <c r="D161" s="19">
        <v>13551.4</v>
      </c>
      <c r="E161" s="9"/>
      <c r="F161" s="9">
        <v>2710.08</v>
      </c>
      <c r="G161" s="8">
        <v>8539.61</v>
      </c>
      <c r="H161" s="31"/>
      <c r="I161" s="18" t="s">
        <v>30</v>
      </c>
      <c r="J161" s="9"/>
      <c r="K161" s="9"/>
      <c r="L161" s="9"/>
      <c r="M161" s="9"/>
      <c r="O161" s="19">
        <v>13551.4</v>
      </c>
      <c r="P161" s="9"/>
      <c r="Q161" s="9">
        <v>2710.08</v>
      </c>
      <c r="R161" s="8">
        <v>8539.61</v>
      </c>
      <c r="T161" s="19">
        <v>13551.4</v>
      </c>
      <c r="U161" s="9"/>
      <c r="V161" s="9">
        <v>2710.08</v>
      </c>
      <c r="W161" s="8">
        <v>8539.61</v>
      </c>
    </row>
    <row r="162" spans="1:23" s="6" customFormat="1" ht="21.75">
      <c r="A162" s="76" t="s">
        <v>8</v>
      </c>
      <c r="B162" s="76"/>
      <c r="C162" s="7" t="s">
        <v>9</v>
      </c>
      <c r="D162" s="19">
        <v>316480.37</v>
      </c>
      <c r="E162" s="9"/>
      <c r="F162" s="9">
        <v>27798.28</v>
      </c>
      <c r="G162" s="8">
        <v>11732.37</v>
      </c>
      <c r="H162" s="31"/>
      <c r="I162" s="18" t="s">
        <v>8</v>
      </c>
      <c r="J162" s="9">
        <v>65560.75</v>
      </c>
      <c r="K162" s="9"/>
      <c r="L162" s="9">
        <v>7092.46</v>
      </c>
      <c r="M162" s="9">
        <v>58468.29</v>
      </c>
      <c r="O162" s="19">
        <v>316480.37</v>
      </c>
      <c r="P162" s="9"/>
      <c r="Q162" s="9">
        <v>27798.28</v>
      </c>
      <c r="R162" s="8">
        <v>11732.37</v>
      </c>
      <c r="T162" s="9">
        <f>J162+O162</f>
        <v>382041.12</v>
      </c>
      <c r="U162" s="9"/>
      <c r="V162" s="9">
        <f>L162+Q162</f>
        <v>34890.74</v>
      </c>
      <c r="W162" s="9">
        <f>M162+R162</f>
        <v>70200.66</v>
      </c>
    </row>
    <row r="163" spans="1:23" s="5" customFormat="1" ht="21.75">
      <c r="A163" s="76" t="s">
        <v>25</v>
      </c>
      <c r="B163" s="76"/>
      <c r="C163" s="7" t="s">
        <v>26</v>
      </c>
      <c r="D163" s="19"/>
      <c r="E163" s="8"/>
      <c r="F163" s="9"/>
      <c r="G163" s="8"/>
      <c r="H163" s="31"/>
      <c r="I163" s="18" t="s">
        <v>25</v>
      </c>
      <c r="J163" s="9">
        <v>14018.69</v>
      </c>
      <c r="K163" s="9"/>
      <c r="L163" s="9">
        <v>588.86</v>
      </c>
      <c r="M163" s="9">
        <v>13429.83</v>
      </c>
      <c r="O163" s="19"/>
      <c r="P163" s="8"/>
      <c r="Q163" s="9"/>
      <c r="R163" s="8"/>
      <c r="T163" s="9">
        <v>14018.69</v>
      </c>
      <c r="V163" s="9">
        <v>588.86</v>
      </c>
      <c r="W163" s="9">
        <v>13429.83</v>
      </c>
    </row>
    <row r="164" spans="1:23" s="5" customFormat="1" ht="21.75">
      <c r="A164" s="76" t="s">
        <v>10</v>
      </c>
      <c r="B164" s="76"/>
      <c r="C164" s="7" t="s">
        <v>11</v>
      </c>
      <c r="D164" s="19">
        <v>244850.47</v>
      </c>
      <c r="E164" s="8"/>
      <c r="F164" s="9">
        <v>42264.73</v>
      </c>
      <c r="G164" s="8">
        <v>3</v>
      </c>
      <c r="H164" s="31"/>
      <c r="I164" s="18" t="s">
        <v>10</v>
      </c>
      <c r="J164" s="9"/>
      <c r="K164" s="9"/>
      <c r="L164" s="9"/>
      <c r="M164" s="9"/>
      <c r="O164" s="19">
        <v>244850.47</v>
      </c>
      <c r="P164" s="8"/>
      <c r="Q164" s="9">
        <v>42264.73</v>
      </c>
      <c r="R164" s="8">
        <v>3</v>
      </c>
      <c r="T164" s="19">
        <v>244850.47</v>
      </c>
      <c r="U164" s="8"/>
      <c r="V164" s="9">
        <v>42264.73</v>
      </c>
      <c r="W164" s="8">
        <v>3</v>
      </c>
    </row>
    <row r="165" spans="1:23" s="6" customFormat="1" ht="21.75">
      <c r="A165" s="88" t="s">
        <v>21</v>
      </c>
      <c r="B165" s="89"/>
      <c r="C165" s="7" t="s">
        <v>22</v>
      </c>
      <c r="D165" s="19">
        <v>10000</v>
      </c>
      <c r="E165" s="9"/>
      <c r="F165" s="9">
        <v>0</v>
      </c>
      <c r="G165" s="8">
        <v>1</v>
      </c>
      <c r="H165" s="31"/>
      <c r="I165" s="18" t="s">
        <v>21</v>
      </c>
      <c r="J165" s="9"/>
      <c r="K165" s="9"/>
      <c r="L165" s="9"/>
      <c r="M165" s="9"/>
      <c r="O165" s="19">
        <v>10000</v>
      </c>
      <c r="P165" s="9"/>
      <c r="Q165" s="9">
        <v>0</v>
      </c>
      <c r="R165" s="8">
        <v>1</v>
      </c>
      <c r="T165" s="19">
        <v>10000</v>
      </c>
      <c r="U165" s="9"/>
      <c r="V165" s="9">
        <v>0</v>
      </c>
      <c r="W165" s="8">
        <v>1</v>
      </c>
    </row>
    <row r="166" spans="1:23" s="6" customFormat="1" ht="21.75">
      <c r="A166" s="88" t="s">
        <v>32</v>
      </c>
      <c r="B166" s="89"/>
      <c r="C166" s="13" t="s">
        <v>33</v>
      </c>
      <c r="D166" s="19">
        <v>1506261.68</v>
      </c>
      <c r="E166" s="9"/>
      <c r="F166" s="9">
        <v>75312.99</v>
      </c>
      <c r="G166" s="8">
        <v>1362746.06</v>
      </c>
      <c r="H166" s="31"/>
      <c r="I166" s="18" t="s">
        <v>32</v>
      </c>
      <c r="J166" s="9"/>
      <c r="K166" s="9"/>
      <c r="L166" s="9"/>
      <c r="M166" s="9"/>
      <c r="O166" s="19">
        <v>1506261.68</v>
      </c>
      <c r="P166" s="9"/>
      <c r="Q166" s="9">
        <v>75312.99</v>
      </c>
      <c r="R166" s="8">
        <v>1362746.06</v>
      </c>
      <c r="T166" s="19">
        <v>1506261.68</v>
      </c>
      <c r="U166" s="9"/>
      <c r="V166" s="9">
        <v>75312.99</v>
      </c>
      <c r="W166" s="8">
        <v>1362746.06</v>
      </c>
    </row>
    <row r="167" spans="1:23" s="6" customFormat="1" ht="21.75">
      <c r="A167" s="96" t="s">
        <v>23</v>
      </c>
      <c r="B167" s="97"/>
      <c r="C167" s="98"/>
      <c r="D167" s="21">
        <f>SUM(D154:D166)</f>
        <v>16322656.96</v>
      </c>
      <c r="E167" s="21">
        <f>SUM(E154:E166)</f>
        <v>0</v>
      </c>
      <c r="F167" s="21">
        <f>SUM(F154:F166)</f>
        <v>870247.5499999999</v>
      </c>
      <c r="G167" s="21">
        <f>SUM(G154:G166)</f>
        <v>3824886.63</v>
      </c>
      <c r="H167" s="41"/>
      <c r="I167" s="47"/>
      <c r="J167" s="53">
        <f>SUM(J154:J166)</f>
        <v>394606.08</v>
      </c>
      <c r="K167" s="53"/>
      <c r="L167" s="53">
        <f>SUM(L154:L166)</f>
        <v>21845.63</v>
      </c>
      <c r="M167" s="53">
        <f>SUM(M154:M166)</f>
        <v>372760.45</v>
      </c>
      <c r="O167" s="45">
        <f>SUM(O154:O166)</f>
        <v>16322656.96</v>
      </c>
      <c r="P167" s="45">
        <f>SUM(P154:P166)</f>
        <v>0</v>
      </c>
      <c r="Q167" s="45">
        <f>SUM(Q154:Q166)</f>
        <v>870247.5499999999</v>
      </c>
      <c r="R167" s="45">
        <f>SUM(R154:R166)</f>
        <v>3824886.63</v>
      </c>
      <c r="T167" s="56">
        <f>SUM(T154:T166)</f>
        <v>16717263.040000001</v>
      </c>
      <c r="U167" s="56">
        <f>SUM(U154:U166)</f>
        <v>0</v>
      </c>
      <c r="V167" s="56">
        <f>SUM(V154:V166)</f>
        <v>892093.1799999999</v>
      </c>
      <c r="W167" s="56">
        <f>SUM(W154:W166)</f>
        <v>4197647.08</v>
      </c>
    </row>
    <row r="168" spans="1:23" s="6" customFormat="1" ht="21.75">
      <c r="A168" s="84" t="s">
        <v>64</v>
      </c>
      <c r="B168" s="85"/>
      <c r="C168" s="12" t="s">
        <v>65</v>
      </c>
      <c r="D168" s="8"/>
      <c r="E168" s="8"/>
      <c r="F168" s="8"/>
      <c r="G168" s="8"/>
      <c r="H168" s="31"/>
      <c r="I168" s="43"/>
      <c r="J168" s="9"/>
      <c r="K168" s="9"/>
      <c r="L168" s="9"/>
      <c r="M168" s="9"/>
      <c r="O168" s="8"/>
      <c r="P168" s="8"/>
      <c r="Q168" s="8"/>
      <c r="R168" s="8"/>
      <c r="T168" s="9"/>
      <c r="U168" s="9"/>
      <c r="V168" s="9"/>
      <c r="W168" s="9"/>
    </row>
    <row r="169" spans="1:23" s="6" customFormat="1" ht="21.75">
      <c r="A169" s="76" t="s">
        <v>14</v>
      </c>
      <c r="B169" s="76"/>
      <c r="C169" s="7" t="s">
        <v>15</v>
      </c>
      <c r="D169" s="19">
        <v>3400778</v>
      </c>
      <c r="E169" s="9"/>
      <c r="F169" s="9">
        <v>164012.7</v>
      </c>
      <c r="G169" s="8">
        <v>508946.4</v>
      </c>
      <c r="H169" s="31"/>
      <c r="I169" s="18" t="s">
        <v>14</v>
      </c>
      <c r="J169" s="9"/>
      <c r="K169" s="9"/>
      <c r="L169" s="9"/>
      <c r="M169" s="9"/>
      <c r="O169" s="19">
        <v>3400778</v>
      </c>
      <c r="P169" s="9"/>
      <c r="Q169" s="9">
        <v>164012.7</v>
      </c>
      <c r="R169" s="8">
        <v>508946.4</v>
      </c>
      <c r="T169" s="19">
        <v>3400778</v>
      </c>
      <c r="U169" s="9"/>
      <c r="V169" s="9">
        <v>164012.7</v>
      </c>
      <c r="W169" s="8">
        <v>508946.4</v>
      </c>
    </row>
    <row r="170" spans="1:23" s="6" customFormat="1" ht="21.75">
      <c r="A170" s="76" t="s">
        <v>16</v>
      </c>
      <c r="B170" s="76"/>
      <c r="C170" s="7" t="s">
        <v>17</v>
      </c>
      <c r="D170" s="19">
        <v>1300771</v>
      </c>
      <c r="E170" s="9"/>
      <c r="F170" s="9">
        <v>40938.7</v>
      </c>
      <c r="G170" s="8">
        <v>500320.41</v>
      </c>
      <c r="H170" s="31"/>
      <c r="I170" s="18" t="s">
        <v>16</v>
      </c>
      <c r="J170" s="9"/>
      <c r="K170" s="9"/>
      <c r="L170" s="9"/>
      <c r="M170" s="9"/>
      <c r="O170" s="19">
        <v>1300771</v>
      </c>
      <c r="P170" s="9"/>
      <c r="Q170" s="9">
        <v>40938.7</v>
      </c>
      <c r="R170" s="8">
        <v>500320.41</v>
      </c>
      <c r="T170" s="19">
        <v>1300771</v>
      </c>
      <c r="U170" s="9"/>
      <c r="V170" s="9">
        <v>40938.7</v>
      </c>
      <c r="W170" s="8">
        <v>500320.41</v>
      </c>
    </row>
    <row r="171" spans="1:23" s="6" customFormat="1" ht="21.75">
      <c r="A171" s="76" t="s">
        <v>3</v>
      </c>
      <c r="B171" s="76"/>
      <c r="C171" s="7" t="s">
        <v>4</v>
      </c>
      <c r="D171" s="19">
        <v>555994.57</v>
      </c>
      <c r="E171" s="9"/>
      <c r="F171" s="9">
        <v>64184.84</v>
      </c>
      <c r="G171" s="8">
        <v>300089.86</v>
      </c>
      <c r="H171" s="31"/>
      <c r="I171" s="18" t="s">
        <v>3</v>
      </c>
      <c r="J171" s="9">
        <v>173551.4</v>
      </c>
      <c r="K171" s="9"/>
      <c r="L171" s="9">
        <v>9140.09</v>
      </c>
      <c r="M171" s="9">
        <v>164411.31</v>
      </c>
      <c r="O171" s="19">
        <v>555994.57</v>
      </c>
      <c r="P171" s="9"/>
      <c r="Q171" s="9">
        <v>64184.84</v>
      </c>
      <c r="R171" s="8">
        <v>300089.86</v>
      </c>
      <c r="T171" s="9">
        <f>J171+O171</f>
        <v>729545.97</v>
      </c>
      <c r="U171" s="9"/>
      <c r="V171" s="9">
        <f>L171+Q171</f>
        <v>73324.93</v>
      </c>
      <c r="W171" s="9">
        <f>M171+R171</f>
        <v>464501.17</v>
      </c>
    </row>
    <row r="172" spans="1:23" s="6" customFormat="1" ht="21.75">
      <c r="A172" s="76" t="s">
        <v>18</v>
      </c>
      <c r="B172" s="76"/>
      <c r="C172" s="7" t="s">
        <v>19</v>
      </c>
      <c r="D172" s="19">
        <v>612383.18</v>
      </c>
      <c r="E172" s="9"/>
      <c r="F172" s="9">
        <v>4672.77</v>
      </c>
      <c r="G172" s="8">
        <v>8195.37</v>
      </c>
      <c r="H172" s="31"/>
      <c r="I172" s="18" t="s">
        <v>18</v>
      </c>
      <c r="J172" s="9"/>
      <c r="K172" s="9"/>
      <c r="L172" s="9"/>
      <c r="M172" s="9"/>
      <c r="O172" s="19">
        <v>612383.18</v>
      </c>
      <c r="P172" s="9"/>
      <c r="Q172" s="9">
        <v>4672.77</v>
      </c>
      <c r="R172" s="8">
        <v>8195.37</v>
      </c>
      <c r="T172" s="19">
        <v>612383.18</v>
      </c>
      <c r="U172" s="9"/>
      <c r="V172" s="9">
        <v>4672.77</v>
      </c>
      <c r="W172" s="8">
        <v>8195.37</v>
      </c>
    </row>
    <row r="173" spans="1:23" s="6" customFormat="1" ht="21.75">
      <c r="A173" s="76" t="s">
        <v>12</v>
      </c>
      <c r="B173" s="76"/>
      <c r="C173" s="7" t="s">
        <v>5</v>
      </c>
      <c r="D173" s="19">
        <v>22369940.65</v>
      </c>
      <c r="E173" s="9"/>
      <c r="F173" s="9">
        <v>158155.65</v>
      </c>
      <c r="G173" s="8">
        <v>348798.06</v>
      </c>
      <c r="H173" s="31"/>
      <c r="I173" s="18" t="s">
        <v>12</v>
      </c>
      <c r="J173" s="9">
        <v>119755.61</v>
      </c>
      <c r="K173" s="9"/>
      <c r="L173" s="9">
        <v>8074.02</v>
      </c>
      <c r="M173" s="9">
        <v>111681.59</v>
      </c>
      <c r="O173" s="19">
        <v>22369940.65</v>
      </c>
      <c r="P173" s="9"/>
      <c r="Q173" s="9">
        <v>158155.65</v>
      </c>
      <c r="R173" s="8">
        <v>348798.06</v>
      </c>
      <c r="T173" s="9">
        <f>J173+O173</f>
        <v>22489696.259999998</v>
      </c>
      <c r="U173" s="9"/>
      <c r="V173" s="9">
        <f>L173+Q173</f>
        <v>166229.66999999998</v>
      </c>
      <c r="W173" s="9">
        <f>M173+R173</f>
        <v>460479.65</v>
      </c>
    </row>
    <row r="174" spans="1:23" s="6" customFormat="1" ht="21.75">
      <c r="A174" s="76" t="s">
        <v>6</v>
      </c>
      <c r="B174" s="76"/>
      <c r="C174" s="7" t="s">
        <v>7</v>
      </c>
      <c r="D174" s="19">
        <v>175714.96</v>
      </c>
      <c r="E174" s="9"/>
      <c r="F174" s="9">
        <v>26073.33</v>
      </c>
      <c r="G174" s="8">
        <v>48434.23</v>
      </c>
      <c r="H174" s="31"/>
      <c r="I174" s="18" t="s">
        <v>6</v>
      </c>
      <c r="J174" s="9">
        <v>55869.16</v>
      </c>
      <c r="K174" s="9"/>
      <c r="L174" s="9">
        <v>4334.62</v>
      </c>
      <c r="M174" s="9">
        <v>51534.54</v>
      </c>
      <c r="O174" s="19">
        <v>175714.96</v>
      </c>
      <c r="P174" s="9"/>
      <c r="Q174" s="9">
        <v>26073.33</v>
      </c>
      <c r="R174" s="8">
        <v>48434.23</v>
      </c>
      <c r="T174" s="9">
        <f>J174+O174</f>
        <v>231584.12</v>
      </c>
      <c r="U174" s="9"/>
      <c r="V174" s="9">
        <f>L174+Q174</f>
        <v>30407.95</v>
      </c>
      <c r="W174" s="9">
        <f>M174+R174</f>
        <v>99968.77</v>
      </c>
    </row>
    <row r="175" spans="1:23" s="6" customFormat="1" ht="21.75">
      <c r="A175" s="76" t="s">
        <v>24</v>
      </c>
      <c r="B175" s="76"/>
      <c r="C175" s="7" t="s">
        <v>13</v>
      </c>
      <c r="D175" s="19">
        <v>64275.56</v>
      </c>
      <c r="E175" s="9"/>
      <c r="F175" s="9">
        <v>0</v>
      </c>
      <c r="G175" s="8">
        <v>3</v>
      </c>
      <c r="H175" s="31"/>
      <c r="I175" s="18" t="s">
        <v>24</v>
      </c>
      <c r="J175" s="9"/>
      <c r="K175" s="9"/>
      <c r="L175" s="9"/>
      <c r="M175" s="9"/>
      <c r="O175" s="19">
        <v>64275.56</v>
      </c>
      <c r="P175" s="9"/>
      <c r="Q175" s="9">
        <v>0</v>
      </c>
      <c r="R175" s="8">
        <v>3</v>
      </c>
      <c r="T175" s="19">
        <v>64275.56</v>
      </c>
      <c r="U175" s="9"/>
      <c r="V175" s="9">
        <v>0</v>
      </c>
      <c r="W175" s="8">
        <v>3</v>
      </c>
    </row>
    <row r="176" spans="1:23" s="6" customFormat="1" ht="21.75">
      <c r="A176" s="76" t="s">
        <v>8</v>
      </c>
      <c r="B176" s="76"/>
      <c r="C176" s="7" t="s">
        <v>9</v>
      </c>
      <c r="D176" s="19">
        <v>297976.63</v>
      </c>
      <c r="E176" s="9"/>
      <c r="F176" s="9">
        <v>43185.81</v>
      </c>
      <c r="G176" s="8">
        <v>21724.58</v>
      </c>
      <c r="H176" s="31"/>
      <c r="I176" s="18" t="s">
        <v>8</v>
      </c>
      <c r="J176" s="9">
        <v>76588.78</v>
      </c>
      <c r="K176" s="9"/>
      <c r="L176" s="9">
        <v>9307.21</v>
      </c>
      <c r="M176" s="9">
        <v>67281.57</v>
      </c>
      <c r="O176" s="19">
        <v>297976.63</v>
      </c>
      <c r="P176" s="9"/>
      <c r="Q176" s="9">
        <v>43185.81</v>
      </c>
      <c r="R176" s="8">
        <v>21724.58</v>
      </c>
      <c r="T176" s="9">
        <f>J176+O176</f>
        <v>374565.41000000003</v>
      </c>
      <c r="U176" s="9"/>
      <c r="V176" s="9">
        <f>L176+Q176</f>
        <v>52493.02</v>
      </c>
      <c r="W176" s="9">
        <f>M176+R176</f>
        <v>89006.15000000001</v>
      </c>
    </row>
    <row r="177" spans="1:23" s="6" customFormat="1" ht="21.75">
      <c r="A177" s="76" t="s">
        <v>10</v>
      </c>
      <c r="B177" s="76"/>
      <c r="C177" s="7" t="s">
        <v>11</v>
      </c>
      <c r="D177" s="19">
        <v>14009.35</v>
      </c>
      <c r="E177" s="9"/>
      <c r="F177" s="9">
        <v>2206.79</v>
      </c>
      <c r="G177" s="8">
        <v>1</v>
      </c>
      <c r="H177" s="31"/>
      <c r="I177" s="18" t="s">
        <v>10</v>
      </c>
      <c r="J177" s="9"/>
      <c r="K177" s="9"/>
      <c r="L177" s="9"/>
      <c r="M177" s="9"/>
      <c r="O177" s="19">
        <v>14009.35</v>
      </c>
      <c r="P177" s="9"/>
      <c r="Q177" s="9">
        <v>2206.79</v>
      </c>
      <c r="R177" s="8">
        <v>1</v>
      </c>
      <c r="T177" s="19">
        <v>14009.35</v>
      </c>
      <c r="U177" s="9"/>
      <c r="V177" s="9">
        <v>2206.79</v>
      </c>
      <c r="W177" s="8">
        <v>1</v>
      </c>
    </row>
    <row r="178" spans="1:23" s="6" customFormat="1" ht="21.75">
      <c r="A178" s="88" t="s">
        <v>32</v>
      </c>
      <c r="B178" s="89"/>
      <c r="C178" s="13" t="s">
        <v>33</v>
      </c>
      <c r="D178" s="19">
        <v>629981.3</v>
      </c>
      <c r="E178" s="9"/>
      <c r="F178" s="60">
        <v>45498.92</v>
      </c>
      <c r="G178" s="8">
        <v>554661.53</v>
      </c>
      <c r="H178" s="31"/>
      <c r="I178" s="18" t="s">
        <v>32</v>
      </c>
      <c r="J178" s="9"/>
      <c r="K178" s="9"/>
      <c r="L178" s="9"/>
      <c r="M178" s="9"/>
      <c r="O178" s="19">
        <v>629981.3</v>
      </c>
      <c r="P178" s="9"/>
      <c r="Q178" s="60">
        <v>45498.92</v>
      </c>
      <c r="R178" s="8">
        <v>554661.53</v>
      </c>
      <c r="T178" s="19">
        <v>629981.3</v>
      </c>
      <c r="U178" s="9"/>
      <c r="V178" s="60">
        <v>45498.92</v>
      </c>
      <c r="W178" s="8">
        <v>554661.53</v>
      </c>
    </row>
    <row r="179" spans="1:23" s="6" customFormat="1" ht="21.75">
      <c r="A179" s="96" t="s">
        <v>23</v>
      </c>
      <c r="B179" s="97"/>
      <c r="C179" s="98"/>
      <c r="D179" s="21">
        <f>SUM(D169:D178)</f>
        <v>29421825.2</v>
      </c>
      <c r="E179" s="21">
        <f>SUM(E169:E178)</f>
        <v>0</v>
      </c>
      <c r="F179" s="21">
        <f>SUM(F169:F178)</f>
        <v>548929.51</v>
      </c>
      <c r="G179" s="21">
        <f>SUM(G169:G178)</f>
        <v>2291174.4400000004</v>
      </c>
      <c r="H179" s="41"/>
      <c r="I179" s="47"/>
      <c r="J179" s="53">
        <f>SUM(J169:J178)</f>
        <v>425764.95000000007</v>
      </c>
      <c r="K179" s="53"/>
      <c r="L179" s="53">
        <f>SUM(L169:L178)</f>
        <v>30855.94</v>
      </c>
      <c r="M179" s="53">
        <f>SUM(M169:M178)</f>
        <v>394909.01</v>
      </c>
      <c r="O179" s="45">
        <f>SUM(O169:O178)</f>
        <v>29421825.2</v>
      </c>
      <c r="P179" s="45">
        <f>SUM(P169:P178)</f>
        <v>0</v>
      </c>
      <c r="Q179" s="45">
        <f>SUM(Q169:Q178)</f>
        <v>548929.51</v>
      </c>
      <c r="R179" s="45">
        <f>SUM(R169:R178)</f>
        <v>2291174.4400000004</v>
      </c>
      <c r="T179" s="56">
        <f>SUM(T169:T178)</f>
        <v>29847590.15</v>
      </c>
      <c r="U179" s="56">
        <f>SUM(U169:U178)</f>
        <v>0</v>
      </c>
      <c r="V179" s="56">
        <f>SUM(V169:V178)</f>
        <v>579785.4500000001</v>
      </c>
      <c r="W179" s="56">
        <f>SUM(W169:W178)</f>
        <v>2686083.45</v>
      </c>
    </row>
    <row r="180" spans="1:23" s="6" customFormat="1" ht="21.75">
      <c r="A180" s="84" t="s">
        <v>66</v>
      </c>
      <c r="B180" s="85"/>
      <c r="C180" s="12" t="s">
        <v>67</v>
      </c>
      <c r="D180" s="8"/>
      <c r="E180" s="8"/>
      <c r="F180" s="8"/>
      <c r="G180" s="8"/>
      <c r="H180" s="31"/>
      <c r="I180" s="43"/>
      <c r="J180" s="9"/>
      <c r="K180" s="9"/>
      <c r="L180" s="9"/>
      <c r="M180" s="9"/>
      <c r="O180" s="8"/>
      <c r="P180" s="8"/>
      <c r="Q180" s="8"/>
      <c r="R180" s="8"/>
      <c r="T180" s="9"/>
      <c r="U180" s="9"/>
      <c r="V180" s="9"/>
      <c r="W180" s="9"/>
    </row>
    <row r="181" spans="1:23" s="5" customFormat="1" ht="21.75">
      <c r="A181" s="76" t="s">
        <v>14</v>
      </c>
      <c r="B181" s="76"/>
      <c r="C181" s="7" t="s">
        <v>15</v>
      </c>
      <c r="D181" s="19">
        <v>4423310</v>
      </c>
      <c r="E181" s="8"/>
      <c r="F181" s="9">
        <v>221165.35</v>
      </c>
      <c r="G181" s="8">
        <v>1050537.32</v>
      </c>
      <c r="H181" s="31"/>
      <c r="I181" s="18" t="s">
        <v>14</v>
      </c>
      <c r="J181" s="9"/>
      <c r="K181" s="9"/>
      <c r="L181" s="9"/>
      <c r="M181" s="9"/>
      <c r="O181" s="19">
        <v>4423310</v>
      </c>
      <c r="P181" s="8"/>
      <c r="Q181" s="9">
        <v>221165.35</v>
      </c>
      <c r="R181" s="8">
        <v>1050537.32</v>
      </c>
      <c r="T181" s="19">
        <v>4423310</v>
      </c>
      <c r="U181" s="8"/>
      <c r="V181" s="9">
        <v>221165.35</v>
      </c>
      <c r="W181" s="8">
        <v>1050537.32</v>
      </c>
    </row>
    <row r="182" spans="1:23" s="6" customFormat="1" ht="21.75">
      <c r="A182" s="76" t="s">
        <v>16</v>
      </c>
      <c r="B182" s="76"/>
      <c r="C182" s="7" t="s">
        <v>17</v>
      </c>
      <c r="D182" s="19">
        <v>2800015.26</v>
      </c>
      <c r="E182" s="8"/>
      <c r="F182" s="9">
        <v>169656.4</v>
      </c>
      <c r="G182" s="8">
        <v>1519806.45</v>
      </c>
      <c r="H182" s="31"/>
      <c r="I182" s="18" t="s">
        <v>16</v>
      </c>
      <c r="J182" s="9"/>
      <c r="K182" s="9"/>
      <c r="L182" s="9"/>
      <c r="M182" s="9"/>
      <c r="O182" s="19">
        <v>2800015.26</v>
      </c>
      <c r="P182" s="8"/>
      <c r="Q182" s="9">
        <v>169656.4</v>
      </c>
      <c r="R182" s="8">
        <v>1519806.45</v>
      </c>
      <c r="T182" s="19">
        <v>2800015.26</v>
      </c>
      <c r="U182" s="8"/>
      <c r="V182" s="9">
        <v>169656.4</v>
      </c>
      <c r="W182" s="8">
        <v>1519806.45</v>
      </c>
    </row>
    <row r="183" spans="1:23" s="6" customFormat="1" ht="21.75">
      <c r="A183" s="76" t="s">
        <v>3</v>
      </c>
      <c r="B183" s="76"/>
      <c r="C183" s="7" t="s">
        <v>4</v>
      </c>
      <c r="D183" s="19">
        <v>507801.02</v>
      </c>
      <c r="E183" s="8"/>
      <c r="F183" s="9">
        <v>45849.01</v>
      </c>
      <c r="G183" s="8">
        <v>200431.56</v>
      </c>
      <c r="H183" s="31"/>
      <c r="I183" s="18" t="s">
        <v>3</v>
      </c>
      <c r="J183" s="9">
        <v>107831.79</v>
      </c>
      <c r="K183" s="9"/>
      <c r="L183" s="9">
        <v>5518.58</v>
      </c>
      <c r="M183" s="9">
        <v>102313.21</v>
      </c>
      <c r="O183" s="19">
        <v>507801.02</v>
      </c>
      <c r="P183" s="8"/>
      <c r="Q183" s="9">
        <v>45849.01</v>
      </c>
      <c r="R183" s="8">
        <v>200431.56</v>
      </c>
      <c r="T183" s="9">
        <f>J183+O183</f>
        <v>615632.81</v>
      </c>
      <c r="U183" s="9"/>
      <c r="V183" s="9">
        <f>L183+Q183</f>
        <v>51367.590000000004</v>
      </c>
      <c r="W183" s="9">
        <f>M183+R183</f>
        <v>302744.77</v>
      </c>
    </row>
    <row r="184" spans="1:23" s="6" customFormat="1" ht="21.75">
      <c r="A184" s="76" t="s">
        <v>18</v>
      </c>
      <c r="B184" s="76"/>
      <c r="C184" s="7" t="s">
        <v>19</v>
      </c>
      <c r="D184" s="19">
        <v>14804300</v>
      </c>
      <c r="E184" s="8"/>
      <c r="F184" s="9">
        <v>1850537.38</v>
      </c>
      <c r="G184" s="8">
        <v>6856090.27</v>
      </c>
      <c r="H184" s="31"/>
      <c r="I184" s="18" t="s">
        <v>18</v>
      </c>
      <c r="J184" s="9"/>
      <c r="K184" s="9"/>
      <c r="L184" s="9"/>
      <c r="M184" s="9"/>
      <c r="O184" s="19">
        <v>14804300</v>
      </c>
      <c r="P184" s="8"/>
      <c r="Q184" s="9">
        <v>1850537.38</v>
      </c>
      <c r="R184" s="8">
        <v>6856090.27</v>
      </c>
      <c r="T184" s="19">
        <v>14804300</v>
      </c>
      <c r="U184" s="8"/>
      <c r="V184" s="9">
        <v>1850537.38</v>
      </c>
      <c r="W184" s="8">
        <v>6856090.27</v>
      </c>
    </row>
    <row r="185" spans="1:23" s="5" customFormat="1" ht="21.75">
      <c r="A185" s="76" t="s">
        <v>12</v>
      </c>
      <c r="B185" s="76"/>
      <c r="C185" s="7" t="s">
        <v>5</v>
      </c>
      <c r="D185" s="19">
        <v>27271147.23</v>
      </c>
      <c r="E185" s="8"/>
      <c r="F185" s="9">
        <v>404897.73</v>
      </c>
      <c r="G185" s="8">
        <v>384746.13</v>
      </c>
      <c r="H185" s="31"/>
      <c r="I185" s="18" t="s">
        <v>12</v>
      </c>
      <c r="J185" s="9">
        <v>126915.89</v>
      </c>
      <c r="K185" s="9"/>
      <c r="L185" s="9">
        <v>9085.63</v>
      </c>
      <c r="M185" s="9">
        <v>117830.26</v>
      </c>
      <c r="O185" s="19">
        <v>27271147.23</v>
      </c>
      <c r="P185" s="8"/>
      <c r="Q185" s="9">
        <v>404897.73</v>
      </c>
      <c r="R185" s="8">
        <v>384746.13</v>
      </c>
      <c r="T185" s="9">
        <f>J185+O185</f>
        <v>27398063.12</v>
      </c>
      <c r="U185" s="9"/>
      <c r="V185" s="9">
        <f>L185+Q185</f>
        <v>413983.36</v>
      </c>
      <c r="W185" s="9">
        <f>M185+R185</f>
        <v>502576.39</v>
      </c>
    </row>
    <row r="186" spans="1:23" s="5" customFormat="1" ht="21.75">
      <c r="A186" s="76" t="s">
        <v>6</v>
      </c>
      <c r="B186" s="76"/>
      <c r="C186" s="7" t="s">
        <v>7</v>
      </c>
      <c r="D186" s="19">
        <v>203051.39</v>
      </c>
      <c r="E186" s="8"/>
      <c r="F186" s="9">
        <v>31568.25</v>
      </c>
      <c r="G186" s="8">
        <v>70572.09</v>
      </c>
      <c r="H186" s="31"/>
      <c r="I186" s="18" t="s">
        <v>6</v>
      </c>
      <c r="J186" s="9"/>
      <c r="K186" s="9"/>
      <c r="L186" s="9"/>
      <c r="M186" s="9"/>
      <c r="O186" s="19">
        <v>203051.39</v>
      </c>
      <c r="P186" s="8"/>
      <c r="Q186" s="9">
        <v>31568.25</v>
      </c>
      <c r="R186" s="8">
        <v>70572.09</v>
      </c>
      <c r="T186" s="19">
        <v>203051.39</v>
      </c>
      <c r="U186" s="8"/>
      <c r="V186" s="9">
        <v>31568.25</v>
      </c>
      <c r="W186" s="8">
        <v>70572.09</v>
      </c>
    </row>
    <row r="187" spans="1:23" s="6" customFormat="1" ht="21.75">
      <c r="A187" s="76" t="s">
        <v>24</v>
      </c>
      <c r="B187" s="76"/>
      <c r="C187" s="7" t="s">
        <v>13</v>
      </c>
      <c r="D187" s="19">
        <v>9345.79</v>
      </c>
      <c r="E187" s="8"/>
      <c r="F187" s="9">
        <v>0</v>
      </c>
      <c r="G187" s="8">
        <v>1</v>
      </c>
      <c r="H187" s="31"/>
      <c r="I187" s="18" t="s">
        <v>24</v>
      </c>
      <c r="J187" s="9"/>
      <c r="K187" s="9"/>
      <c r="L187" s="9"/>
      <c r="M187" s="9"/>
      <c r="O187" s="19">
        <v>9345.79</v>
      </c>
      <c r="P187" s="8"/>
      <c r="Q187" s="9">
        <v>0</v>
      </c>
      <c r="R187" s="8">
        <v>1</v>
      </c>
      <c r="T187" s="19">
        <v>9345.79</v>
      </c>
      <c r="U187" s="8"/>
      <c r="V187" s="9">
        <v>0</v>
      </c>
      <c r="W187" s="8">
        <v>1</v>
      </c>
    </row>
    <row r="188" spans="1:23" s="6" customFormat="1" ht="21.75">
      <c r="A188" s="76" t="s">
        <v>8</v>
      </c>
      <c r="B188" s="76"/>
      <c r="C188" s="7" t="s">
        <v>9</v>
      </c>
      <c r="D188" s="19">
        <v>185355.14</v>
      </c>
      <c r="E188" s="8"/>
      <c r="F188" s="9">
        <v>39074.07</v>
      </c>
      <c r="G188" s="8">
        <v>28503.92</v>
      </c>
      <c r="H188" s="31"/>
      <c r="I188" s="18" t="s">
        <v>8</v>
      </c>
      <c r="J188" s="9">
        <v>25186.92</v>
      </c>
      <c r="K188" s="9"/>
      <c r="L188" s="9">
        <v>4105.49</v>
      </c>
      <c r="M188" s="9">
        <v>21081.43</v>
      </c>
      <c r="O188" s="19">
        <v>185355.14</v>
      </c>
      <c r="P188" s="8"/>
      <c r="Q188" s="9">
        <v>39074.07</v>
      </c>
      <c r="R188" s="8">
        <v>28503.92</v>
      </c>
      <c r="T188" s="9">
        <f>J188+O188</f>
        <v>210542.06</v>
      </c>
      <c r="U188" s="9"/>
      <c r="V188" s="9">
        <f>L188+Q188</f>
        <v>43179.56</v>
      </c>
      <c r="W188" s="9">
        <f>M188+R188</f>
        <v>49585.35</v>
      </c>
    </row>
    <row r="189" spans="1:23" s="6" customFormat="1" ht="21.75">
      <c r="A189" s="76" t="s">
        <v>10</v>
      </c>
      <c r="B189" s="76"/>
      <c r="C189" s="7" t="s">
        <v>11</v>
      </c>
      <c r="D189" s="19">
        <v>9000</v>
      </c>
      <c r="E189" s="8"/>
      <c r="F189" s="9">
        <v>0</v>
      </c>
      <c r="G189" s="8">
        <v>1</v>
      </c>
      <c r="H189" s="31"/>
      <c r="I189" s="18" t="s">
        <v>10</v>
      </c>
      <c r="J189" s="9"/>
      <c r="K189" s="9"/>
      <c r="L189" s="9"/>
      <c r="M189" s="9"/>
      <c r="O189" s="19">
        <v>9000</v>
      </c>
      <c r="P189" s="8"/>
      <c r="Q189" s="9">
        <v>0</v>
      </c>
      <c r="R189" s="8">
        <v>1</v>
      </c>
      <c r="T189" s="19">
        <v>9000</v>
      </c>
      <c r="U189" s="8"/>
      <c r="V189" s="9">
        <v>0</v>
      </c>
      <c r="W189" s="8">
        <v>1</v>
      </c>
    </row>
    <row r="190" spans="1:23" s="6" customFormat="1" ht="21.75">
      <c r="A190" s="76" t="s">
        <v>32</v>
      </c>
      <c r="B190" s="76"/>
      <c r="C190" s="7" t="s">
        <v>33</v>
      </c>
      <c r="D190" s="19">
        <v>319108.8</v>
      </c>
      <c r="E190" s="8"/>
      <c r="F190" s="9">
        <v>15955.39</v>
      </c>
      <c r="G190" s="8">
        <v>285624.34</v>
      </c>
      <c r="H190" s="31"/>
      <c r="I190" s="18" t="s">
        <v>32</v>
      </c>
      <c r="J190" s="9">
        <v>205579.44</v>
      </c>
      <c r="K190" s="9"/>
      <c r="L190" s="9">
        <v>2335.63</v>
      </c>
      <c r="M190" s="9">
        <v>203243.81</v>
      </c>
      <c r="O190" s="19">
        <v>319108.8</v>
      </c>
      <c r="P190" s="8"/>
      <c r="Q190" s="9">
        <v>15955.39</v>
      </c>
      <c r="R190" s="8">
        <v>285624.34</v>
      </c>
      <c r="T190" s="9">
        <f>J190+O190</f>
        <v>524688.24</v>
      </c>
      <c r="U190" s="9"/>
      <c r="V190" s="9">
        <f>L190+Q190</f>
        <v>18291.02</v>
      </c>
      <c r="W190" s="9">
        <f>M190+R190</f>
        <v>488868.15</v>
      </c>
    </row>
    <row r="191" spans="1:23" s="6" customFormat="1" ht="21.75">
      <c r="A191" s="96" t="s">
        <v>23</v>
      </c>
      <c r="B191" s="97"/>
      <c r="C191" s="98"/>
      <c r="D191" s="21">
        <f>SUM(D181:D190)</f>
        <v>50532434.63</v>
      </c>
      <c r="E191" s="21">
        <f>SUM(E181:E190)</f>
        <v>0</v>
      </c>
      <c r="F191" s="21">
        <f>SUM(F181:F190)</f>
        <v>2778703.5799999996</v>
      </c>
      <c r="G191" s="21">
        <f>SUM(G181:G190)</f>
        <v>10396314.08</v>
      </c>
      <c r="H191" s="41"/>
      <c r="I191" s="47"/>
      <c r="J191" s="53">
        <f>SUM(J181:J190)</f>
        <v>465514.04</v>
      </c>
      <c r="K191" s="53"/>
      <c r="L191" s="53">
        <f>SUM(L181:L190)</f>
        <v>21045.329999999998</v>
      </c>
      <c r="M191" s="53">
        <f>SUM(M181:M190)</f>
        <v>444468.70999999996</v>
      </c>
      <c r="O191" s="45">
        <f>SUM(O181:O190)</f>
        <v>50532434.63</v>
      </c>
      <c r="P191" s="45">
        <f>SUM(P181:P190)</f>
        <v>0</v>
      </c>
      <c r="Q191" s="45">
        <f>SUM(Q181:Q190)</f>
        <v>2778703.5799999996</v>
      </c>
      <c r="R191" s="45">
        <f>SUM(R181:R190)</f>
        <v>10396314.08</v>
      </c>
      <c r="T191" s="55">
        <f>SUM(T181:T190)</f>
        <v>50997948.67</v>
      </c>
      <c r="U191" s="55">
        <f>SUM(U181:U190)</f>
        <v>0</v>
      </c>
      <c r="V191" s="55">
        <f>SUM(V181:V190)</f>
        <v>2799748.9099999997</v>
      </c>
      <c r="W191" s="55">
        <f>SUM(W181:W190)</f>
        <v>10840782.79</v>
      </c>
    </row>
    <row r="192" spans="1:23" s="6" customFormat="1" ht="24">
      <c r="A192" s="99" t="s">
        <v>29</v>
      </c>
      <c r="B192" s="100"/>
      <c r="C192" s="101"/>
      <c r="D192" s="46">
        <f>D191+D179+D167+D152+D137+D123+D111+D99+D87+D75+D61+D47+D32+D20</f>
        <v>716932227.8299999</v>
      </c>
      <c r="E192" s="46">
        <f>E191+E179+E167+E152+E137+E123+E111+E99+E87+E75+E61+E47+E32+E20</f>
        <v>0</v>
      </c>
      <c r="F192" s="46">
        <f>F191+F179+F167+F152+F137+F123+F111+F99+F87+F75+F61+F47+F32+F20</f>
        <v>51697659.59</v>
      </c>
      <c r="G192" s="46">
        <f>G191+G179+G167+G152+G137+G123+G111+G99+G87+G75+G61+G47+G32+G20</f>
        <v>162801836.43</v>
      </c>
      <c r="H192" s="28"/>
      <c r="I192" s="61" t="s">
        <v>71</v>
      </c>
      <c r="J192" s="59">
        <f>J191+J179+J167+J152+J137+J123+J111+J99+J87+J75+J61+J47+J32+J20</f>
        <v>168579505.63999996</v>
      </c>
      <c r="K192" s="59"/>
      <c r="L192" s="59">
        <f>L191+L179+L167+L152+L137+L123+L111+L99+L87+L75+L61+L47+L32+L20</f>
        <v>8227052.139999999</v>
      </c>
      <c r="M192" s="59">
        <f>M191+M179+M167+M152+M137+M123+M111+M99+M87+M75+M61+M47+M32+M20</f>
        <v>160352453.49999997</v>
      </c>
      <c r="O192" s="46">
        <f>O191+O179+O167+O152+O137+O123+O111+O99+O87+O75+O61+O47+O32+O20</f>
        <v>716949230.63</v>
      </c>
      <c r="P192" s="46">
        <f>P191+P179+P167+P152+P137+P123+P111+P99+P87+P75+P61+P47+P32+P20</f>
        <v>0</v>
      </c>
      <c r="Q192" s="46">
        <f>Q191+Q179+Q167+Q152+Q137+Q123+Q111+Q99+Q87+Q75+Q61+Q47+Q32+Q20</f>
        <v>51700123.85000001</v>
      </c>
      <c r="R192" s="46">
        <f>R191+R179+R167+R152+R137+R123+R111+R99+R87+R75+R61+R47+R32+R20</f>
        <v>162801838.43</v>
      </c>
      <c r="T192" s="58">
        <f>T191+T179+T167+T152+T137+T123+T111+T99+T87+T75+T61+T47+T32+T20</f>
        <v>886107240.9399998</v>
      </c>
      <c r="U192" s="58">
        <f>U191+U179+U167+U152+U137+U123+U111+U99+U87+U75+U61+U47+U32+U20</f>
        <v>0</v>
      </c>
      <c r="V192" s="58">
        <f>V191+V179+V167+V152+V137+V123+V111+V99+V87+V75+V61+V47+V32+V20</f>
        <v>60060260.02000001</v>
      </c>
      <c r="W192" s="58">
        <f>W191+W179+W167+W152+W137+W123+W111+W99+W87+W75+W61+W47+W32+W20</f>
        <v>323724419.35999995</v>
      </c>
    </row>
    <row r="193" spans="1:23" s="6" customFormat="1" ht="21.75">
      <c r="A193" s="10"/>
      <c r="C193" s="10"/>
      <c r="D193" s="15"/>
      <c r="E193" s="5"/>
      <c r="F193" s="5"/>
      <c r="G193" s="5"/>
      <c r="H193" s="27"/>
      <c r="I193" s="27"/>
      <c r="J193" s="25"/>
      <c r="K193" s="25"/>
      <c r="L193" s="25"/>
      <c r="M193" s="25"/>
      <c r="O193" s="15"/>
      <c r="P193" s="5"/>
      <c r="Q193" s="5"/>
      <c r="R193" s="5"/>
      <c r="T193" s="30"/>
      <c r="U193" s="30"/>
      <c r="V193" s="30"/>
      <c r="W193" s="30"/>
    </row>
    <row r="194" spans="1:23" s="6" customFormat="1" ht="21.75">
      <c r="A194" s="10"/>
      <c r="C194" s="10"/>
      <c r="D194" s="17"/>
      <c r="E194" s="17"/>
      <c r="F194" s="17"/>
      <c r="G194" s="5"/>
      <c r="H194" s="27"/>
      <c r="I194" s="27"/>
      <c r="J194" s="25"/>
      <c r="K194" s="25"/>
      <c r="L194" s="25"/>
      <c r="M194" s="25"/>
      <c r="O194" s="17"/>
      <c r="P194" s="17"/>
      <c r="Q194" s="17"/>
      <c r="R194" s="5"/>
      <c r="T194" s="30"/>
      <c r="U194" s="30"/>
      <c r="V194" s="30"/>
      <c r="W194" s="30"/>
    </row>
    <row r="195" spans="1:23" s="6" customFormat="1" ht="21.75">
      <c r="A195" s="10"/>
      <c r="C195" s="11"/>
      <c r="D195" s="2"/>
      <c r="E195" s="16"/>
      <c r="F195" s="16"/>
      <c r="G195" s="2"/>
      <c r="H195" s="34"/>
      <c r="I195" s="27"/>
      <c r="J195" s="49"/>
      <c r="K195" s="49"/>
      <c r="L195" s="49"/>
      <c r="M195" s="25"/>
      <c r="O195" s="2"/>
      <c r="P195" s="16"/>
      <c r="Q195" s="16"/>
      <c r="R195" s="2"/>
      <c r="T195" s="30"/>
      <c r="U195" s="30"/>
      <c r="V195" s="30"/>
      <c r="W195" s="30"/>
    </row>
    <row r="196" spans="1:23" s="6" customFormat="1" ht="21.75">
      <c r="A196" s="10"/>
      <c r="C196" s="11"/>
      <c r="D196" s="2"/>
      <c r="E196" s="2"/>
      <c r="F196" s="2"/>
      <c r="G196" s="2"/>
      <c r="H196" s="34"/>
      <c r="I196" s="27"/>
      <c r="J196" s="49"/>
      <c r="K196" s="49"/>
      <c r="L196" s="49"/>
      <c r="M196" s="25"/>
      <c r="O196" s="2"/>
      <c r="P196" s="2"/>
      <c r="Q196" s="2"/>
      <c r="R196" s="2"/>
      <c r="T196" s="30"/>
      <c r="U196" s="30"/>
      <c r="V196" s="30"/>
      <c r="W196" s="30"/>
    </row>
    <row r="197" spans="1:23" s="6" customFormat="1" ht="21.75">
      <c r="A197" s="10"/>
      <c r="C197" s="11"/>
      <c r="D197" s="2"/>
      <c r="E197" s="2"/>
      <c r="F197" s="2"/>
      <c r="G197" s="2"/>
      <c r="H197" s="34"/>
      <c r="I197" s="27"/>
      <c r="J197" s="49"/>
      <c r="K197" s="49"/>
      <c r="L197" s="49"/>
      <c r="M197" s="25"/>
      <c r="O197" s="2"/>
      <c r="P197" s="2"/>
      <c r="Q197" s="2"/>
      <c r="R197" s="2"/>
      <c r="T197" s="30"/>
      <c r="U197" s="30"/>
      <c r="V197" s="30"/>
      <c r="W197" s="30"/>
    </row>
    <row r="198" spans="1:23" s="6" customFormat="1" ht="21.75">
      <c r="A198" s="10"/>
      <c r="C198" s="11"/>
      <c r="D198" s="2"/>
      <c r="E198" s="2"/>
      <c r="F198" s="2"/>
      <c r="G198" s="2"/>
      <c r="H198" s="34"/>
      <c r="I198" s="28"/>
      <c r="J198" s="49"/>
      <c r="K198" s="49"/>
      <c r="L198" s="49"/>
      <c r="M198" s="25"/>
      <c r="O198" s="2"/>
      <c r="P198" s="2"/>
      <c r="Q198" s="2"/>
      <c r="R198" s="2"/>
      <c r="T198" s="30"/>
      <c r="U198" s="30"/>
      <c r="V198" s="30"/>
      <c r="W198" s="30"/>
    </row>
    <row r="199" spans="1:23" s="5" customFormat="1" ht="21.75">
      <c r="A199" s="10"/>
      <c r="B199" s="6"/>
      <c r="C199" s="11"/>
      <c r="D199" s="2"/>
      <c r="E199" s="2"/>
      <c r="F199" s="2"/>
      <c r="G199" s="2"/>
      <c r="H199" s="34"/>
      <c r="I199" s="27"/>
      <c r="J199" s="49"/>
      <c r="K199" s="49"/>
      <c r="L199" s="49"/>
      <c r="M199" s="25"/>
      <c r="O199" s="2"/>
      <c r="P199" s="2"/>
      <c r="Q199" s="2"/>
      <c r="R199" s="2"/>
      <c r="T199" s="30"/>
      <c r="U199" s="30"/>
      <c r="V199" s="30"/>
      <c r="W199" s="30"/>
    </row>
    <row r="200" spans="1:23" s="6" customFormat="1" ht="21.75">
      <c r="A200" s="10"/>
      <c r="C200" s="11"/>
      <c r="D200" s="2"/>
      <c r="E200" s="2"/>
      <c r="F200" s="2"/>
      <c r="G200" s="2"/>
      <c r="H200" s="34"/>
      <c r="I200" s="27"/>
      <c r="J200" s="49"/>
      <c r="K200" s="49"/>
      <c r="L200" s="49"/>
      <c r="M200" s="25"/>
      <c r="O200" s="2"/>
      <c r="P200" s="2"/>
      <c r="Q200" s="2"/>
      <c r="R200" s="2"/>
      <c r="T200" s="30"/>
      <c r="U200" s="30"/>
      <c r="V200" s="30"/>
      <c r="W200" s="30"/>
    </row>
    <row r="201" spans="1:23" s="6" customFormat="1" ht="21.75">
      <c r="A201" s="10"/>
      <c r="C201" s="11"/>
      <c r="D201" s="2"/>
      <c r="E201" s="2"/>
      <c r="F201" s="2"/>
      <c r="G201" s="2"/>
      <c r="H201" s="34"/>
      <c r="I201" s="27"/>
      <c r="J201" s="49"/>
      <c r="K201" s="49"/>
      <c r="L201" s="49"/>
      <c r="M201" s="25"/>
      <c r="O201" s="2"/>
      <c r="P201" s="2"/>
      <c r="Q201" s="2"/>
      <c r="R201" s="2"/>
      <c r="T201" s="30"/>
      <c r="U201" s="30"/>
      <c r="V201" s="30"/>
      <c r="W201" s="30"/>
    </row>
    <row r="202" spans="1:23" s="6" customFormat="1" ht="21.75">
      <c r="A202" s="10"/>
      <c r="C202" s="11"/>
      <c r="D202" s="2"/>
      <c r="E202" s="2"/>
      <c r="F202" s="2"/>
      <c r="G202" s="2"/>
      <c r="H202" s="34"/>
      <c r="I202" s="27"/>
      <c r="J202" s="49"/>
      <c r="K202" s="49"/>
      <c r="L202" s="49"/>
      <c r="M202" s="25"/>
      <c r="O202" s="2"/>
      <c r="P202" s="2"/>
      <c r="Q202" s="2"/>
      <c r="R202" s="2"/>
      <c r="T202" s="30"/>
      <c r="U202" s="30"/>
      <c r="V202" s="30"/>
      <c r="W202" s="30"/>
    </row>
    <row r="203" spans="1:23" s="6" customFormat="1" ht="22.5" customHeight="1">
      <c r="A203" s="10"/>
      <c r="C203" s="11"/>
      <c r="D203" s="2"/>
      <c r="E203" s="2"/>
      <c r="F203" s="2"/>
      <c r="G203" s="2"/>
      <c r="H203" s="34"/>
      <c r="I203" s="27"/>
      <c r="J203" s="49"/>
      <c r="K203" s="49"/>
      <c r="L203" s="49"/>
      <c r="M203" s="25"/>
      <c r="O203" s="2"/>
      <c r="P203" s="2"/>
      <c r="Q203" s="2"/>
      <c r="R203" s="2"/>
      <c r="T203" s="30"/>
      <c r="U203" s="30"/>
      <c r="V203" s="30"/>
      <c r="W203" s="30"/>
    </row>
    <row r="204" spans="1:23" s="6" customFormat="1" ht="21.75">
      <c r="A204" s="1"/>
      <c r="B204" s="2"/>
      <c r="C204" s="4"/>
      <c r="D204" s="2"/>
      <c r="E204" s="2"/>
      <c r="F204" s="2"/>
      <c r="G204" s="2"/>
      <c r="H204" s="34"/>
      <c r="I204" s="28"/>
      <c r="J204" s="49"/>
      <c r="K204" s="49"/>
      <c r="L204" s="49"/>
      <c r="M204" s="25"/>
      <c r="O204" s="2"/>
      <c r="P204" s="2"/>
      <c r="Q204" s="2"/>
      <c r="R204" s="2"/>
      <c r="T204" s="30"/>
      <c r="U204" s="30"/>
      <c r="V204" s="30"/>
      <c r="W204" s="30"/>
    </row>
    <row r="205" spans="1:23" s="5" customFormat="1" ht="21.75">
      <c r="A205" s="1"/>
      <c r="B205" s="2"/>
      <c r="C205" s="4"/>
      <c r="D205" s="2"/>
      <c r="E205" s="2"/>
      <c r="F205" s="2"/>
      <c r="G205" s="2"/>
      <c r="H205" s="34"/>
      <c r="I205" s="27"/>
      <c r="J205" s="49"/>
      <c r="K205" s="49"/>
      <c r="L205" s="49"/>
      <c r="M205" s="25"/>
      <c r="O205" s="2"/>
      <c r="P205" s="2"/>
      <c r="Q205" s="2"/>
      <c r="R205" s="2"/>
      <c r="T205" s="30"/>
      <c r="U205" s="30"/>
      <c r="V205" s="30"/>
      <c r="W205" s="30"/>
    </row>
    <row r="206" spans="1:23" s="6" customFormat="1" ht="21.75">
      <c r="A206" s="1"/>
      <c r="B206" s="2"/>
      <c r="C206" s="4"/>
      <c r="D206" s="2"/>
      <c r="E206" s="2"/>
      <c r="F206" s="2"/>
      <c r="G206" s="2"/>
      <c r="H206" s="34"/>
      <c r="I206" s="27"/>
      <c r="J206" s="49"/>
      <c r="K206" s="49"/>
      <c r="L206" s="49"/>
      <c r="M206" s="25"/>
      <c r="O206" s="2"/>
      <c r="P206" s="2"/>
      <c r="Q206" s="2"/>
      <c r="R206" s="2"/>
      <c r="T206" s="30"/>
      <c r="U206" s="30"/>
      <c r="V206" s="30"/>
      <c r="W206" s="30"/>
    </row>
    <row r="207" spans="1:23" s="6" customFormat="1" ht="21.75">
      <c r="A207" s="1"/>
      <c r="B207" s="2"/>
      <c r="C207" s="4"/>
      <c r="D207" s="2"/>
      <c r="E207" s="2"/>
      <c r="F207" s="2"/>
      <c r="G207" s="2"/>
      <c r="H207" s="34"/>
      <c r="I207" s="27"/>
      <c r="J207" s="49"/>
      <c r="K207" s="49"/>
      <c r="L207" s="49"/>
      <c r="M207" s="25"/>
      <c r="O207" s="2"/>
      <c r="P207" s="2"/>
      <c r="Q207" s="2"/>
      <c r="R207" s="2"/>
      <c r="T207" s="30"/>
      <c r="U207" s="30"/>
      <c r="V207" s="30"/>
      <c r="W207" s="30"/>
    </row>
    <row r="208" spans="1:23" s="6" customFormat="1" ht="21.75">
      <c r="A208" s="1"/>
      <c r="B208" s="2"/>
      <c r="C208" s="4"/>
      <c r="D208" s="2"/>
      <c r="E208" s="2"/>
      <c r="F208" s="2"/>
      <c r="G208" s="2"/>
      <c r="H208" s="34"/>
      <c r="I208" s="27"/>
      <c r="J208" s="49"/>
      <c r="K208" s="49"/>
      <c r="L208" s="49"/>
      <c r="M208" s="25"/>
      <c r="O208" s="2"/>
      <c r="P208" s="2"/>
      <c r="Q208" s="2"/>
      <c r="R208" s="2"/>
      <c r="T208" s="30"/>
      <c r="U208" s="30"/>
      <c r="V208" s="30"/>
      <c r="W208" s="30"/>
    </row>
    <row r="209" spans="1:23" s="6" customFormat="1" ht="21.75">
      <c r="A209" s="1"/>
      <c r="B209" s="2"/>
      <c r="C209" s="4"/>
      <c r="D209" s="2"/>
      <c r="E209" s="2"/>
      <c r="F209" s="2"/>
      <c r="G209" s="2"/>
      <c r="H209" s="34"/>
      <c r="I209" s="27"/>
      <c r="J209" s="49"/>
      <c r="K209" s="49"/>
      <c r="L209" s="49"/>
      <c r="M209" s="25"/>
      <c r="O209" s="2"/>
      <c r="P209" s="2"/>
      <c r="Q209" s="2"/>
      <c r="R209" s="2"/>
      <c r="T209" s="30"/>
      <c r="U209" s="30"/>
      <c r="V209" s="30"/>
      <c r="W209" s="30"/>
    </row>
    <row r="210" spans="1:23" s="6" customFormat="1" ht="21.75">
      <c r="A210" s="1"/>
      <c r="B210" s="2"/>
      <c r="C210" s="4"/>
      <c r="D210" s="2"/>
      <c r="E210" s="2"/>
      <c r="F210" s="2"/>
      <c r="G210" s="2"/>
      <c r="H210" s="34"/>
      <c r="I210" s="27"/>
      <c r="J210" s="49"/>
      <c r="K210" s="49"/>
      <c r="L210" s="49"/>
      <c r="M210" s="25"/>
      <c r="O210" s="2"/>
      <c r="P210" s="2"/>
      <c r="Q210" s="2"/>
      <c r="R210" s="2"/>
      <c r="T210" s="30"/>
      <c r="U210" s="30"/>
      <c r="V210" s="30"/>
      <c r="W210" s="30"/>
    </row>
    <row r="211" spans="1:23" s="6" customFormat="1" ht="21.75">
      <c r="A211" s="1"/>
      <c r="B211" s="2"/>
      <c r="C211" s="4"/>
      <c r="D211" s="2"/>
      <c r="E211" s="2"/>
      <c r="F211" s="2"/>
      <c r="G211" s="2"/>
      <c r="H211" s="34"/>
      <c r="I211" s="28"/>
      <c r="J211" s="49"/>
      <c r="K211" s="49"/>
      <c r="L211" s="49"/>
      <c r="M211" s="25"/>
      <c r="O211" s="2"/>
      <c r="P211" s="2"/>
      <c r="Q211" s="2"/>
      <c r="R211" s="2"/>
      <c r="T211" s="30"/>
      <c r="U211" s="30"/>
      <c r="V211" s="30"/>
      <c r="W211" s="30"/>
    </row>
    <row r="212" spans="1:23" s="5" customFormat="1" ht="21.75">
      <c r="A212" s="1"/>
      <c r="B212" s="2"/>
      <c r="C212" s="4"/>
      <c r="D212" s="2"/>
      <c r="E212" s="2"/>
      <c r="F212" s="2"/>
      <c r="G212" s="2"/>
      <c r="H212" s="34"/>
      <c r="I212" s="27"/>
      <c r="J212" s="49"/>
      <c r="K212" s="49"/>
      <c r="L212" s="49"/>
      <c r="M212" s="25"/>
      <c r="O212" s="2"/>
      <c r="P212" s="2"/>
      <c r="Q212" s="2"/>
      <c r="R212" s="2"/>
      <c r="T212" s="30"/>
      <c r="U212" s="30"/>
      <c r="V212" s="30"/>
      <c r="W212" s="30"/>
    </row>
    <row r="213" spans="1:23" s="6" customFormat="1" ht="21.75">
      <c r="A213" s="1"/>
      <c r="B213" s="2"/>
      <c r="C213" s="4"/>
      <c r="D213" s="2"/>
      <c r="E213" s="2"/>
      <c r="F213" s="2"/>
      <c r="G213" s="2"/>
      <c r="H213" s="34"/>
      <c r="I213" s="27"/>
      <c r="J213" s="49"/>
      <c r="K213" s="49"/>
      <c r="L213" s="49"/>
      <c r="M213" s="25"/>
      <c r="O213" s="2"/>
      <c r="P213" s="2"/>
      <c r="Q213" s="2"/>
      <c r="R213" s="2"/>
      <c r="T213" s="30"/>
      <c r="U213" s="30"/>
      <c r="V213" s="30"/>
      <c r="W213" s="30"/>
    </row>
    <row r="214" spans="1:23" s="6" customFormat="1" ht="21.75">
      <c r="A214" s="1"/>
      <c r="B214" s="2"/>
      <c r="C214" s="4"/>
      <c r="D214" s="2"/>
      <c r="E214" s="2"/>
      <c r="F214" s="2"/>
      <c r="G214" s="2"/>
      <c r="H214" s="34"/>
      <c r="I214" s="27"/>
      <c r="J214" s="49"/>
      <c r="K214" s="49"/>
      <c r="L214" s="49"/>
      <c r="M214" s="25"/>
      <c r="O214" s="2"/>
      <c r="P214" s="2"/>
      <c r="Q214" s="2"/>
      <c r="R214" s="2"/>
      <c r="T214" s="30"/>
      <c r="U214" s="30"/>
      <c r="V214" s="30"/>
      <c r="W214" s="30"/>
    </row>
    <row r="215" spans="1:23" s="6" customFormat="1" ht="21.75">
      <c r="A215" s="1"/>
      <c r="B215" s="2"/>
      <c r="C215" s="4"/>
      <c r="D215" s="2"/>
      <c r="E215" s="2"/>
      <c r="F215" s="2"/>
      <c r="G215" s="2"/>
      <c r="H215" s="34"/>
      <c r="I215" s="27"/>
      <c r="J215" s="49"/>
      <c r="K215" s="49"/>
      <c r="L215" s="49"/>
      <c r="M215" s="25"/>
      <c r="O215" s="2"/>
      <c r="P215" s="2"/>
      <c r="Q215" s="2"/>
      <c r="R215" s="2"/>
      <c r="T215" s="30"/>
      <c r="U215" s="30"/>
      <c r="V215" s="30"/>
      <c r="W215" s="30"/>
    </row>
    <row r="216" spans="1:23" s="6" customFormat="1" ht="21.75">
      <c r="A216" s="1"/>
      <c r="B216" s="2"/>
      <c r="C216" s="4"/>
      <c r="D216" s="2"/>
      <c r="E216" s="2"/>
      <c r="F216" s="2"/>
      <c r="G216" s="2"/>
      <c r="H216" s="34"/>
      <c r="I216" s="28"/>
      <c r="J216" s="49"/>
      <c r="K216" s="49"/>
      <c r="L216" s="49"/>
      <c r="M216" s="25"/>
      <c r="O216" s="2"/>
      <c r="P216" s="2"/>
      <c r="Q216" s="2"/>
      <c r="R216" s="2"/>
      <c r="T216" s="30"/>
      <c r="U216" s="30"/>
      <c r="V216" s="30"/>
      <c r="W216" s="30"/>
    </row>
    <row r="217" spans="1:23" s="5" customFormat="1" ht="21.75">
      <c r="A217" s="1"/>
      <c r="B217" s="2"/>
      <c r="C217" s="4"/>
      <c r="D217" s="2"/>
      <c r="E217" s="2"/>
      <c r="F217" s="2"/>
      <c r="G217" s="2"/>
      <c r="H217" s="34"/>
      <c r="I217" s="27"/>
      <c r="J217" s="49"/>
      <c r="K217" s="49"/>
      <c r="L217" s="49"/>
      <c r="M217" s="25"/>
      <c r="O217" s="2"/>
      <c r="P217" s="2"/>
      <c r="Q217" s="2"/>
      <c r="R217" s="2"/>
      <c r="T217" s="30"/>
      <c r="U217" s="30"/>
      <c r="V217" s="30"/>
      <c r="W217" s="30"/>
    </row>
    <row r="218" spans="1:23" s="6" customFormat="1" ht="21.75">
      <c r="A218" s="1"/>
      <c r="B218" s="2"/>
      <c r="C218" s="4"/>
      <c r="D218" s="2"/>
      <c r="E218" s="2"/>
      <c r="F218" s="2"/>
      <c r="G218" s="2"/>
      <c r="H218" s="34"/>
      <c r="I218" s="27"/>
      <c r="J218" s="49"/>
      <c r="K218" s="49"/>
      <c r="L218" s="49"/>
      <c r="M218" s="25"/>
      <c r="O218" s="2"/>
      <c r="P218" s="2"/>
      <c r="Q218" s="2"/>
      <c r="R218" s="2"/>
      <c r="T218" s="30"/>
      <c r="U218" s="30"/>
      <c r="V218" s="30"/>
      <c r="W218" s="30"/>
    </row>
    <row r="219" spans="1:23" s="6" customFormat="1" ht="21.75">
      <c r="A219" s="1"/>
      <c r="B219" s="2"/>
      <c r="C219" s="4"/>
      <c r="D219" s="2"/>
      <c r="E219" s="2"/>
      <c r="F219" s="2"/>
      <c r="G219" s="2"/>
      <c r="H219" s="34"/>
      <c r="I219" s="27"/>
      <c r="J219" s="49"/>
      <c r="K219" s="49"/>
      <c r="L219" s="49"/>
      <c r="M219" s="25"/>
      <c r="O219" s="2"/>
      <c r="P219" s="2"/>
      <c r="Q219" s="2"/>
      <c r="R219" s="2"/>
      <c r="T219" s="30"/>
      <c r="U219" s="30"/>
      <c r="V219" s="30"/>
      <c r="W219" s="30"/>
    </row>
    <row r="220" spans="1:23" s="6" customFormat="1" ht="21.75">
      <c r="A220" s="1"/>
      <c r="B220" s="2"/>
      <c r="C220" s="4"/>
      <c r="D220" s="2"/>
      <c r="E220" s="2"/>
      <c r="F220" s="2"/>
      <c r="G220" s="2"/>
      <c r="H220" s="34"/>
      <c r="I220" s="27"/>
      <c r="J220" s="49"/>
      <c r="K220" s="49"/>
      <c r="L220" s="49"/>
      <c r="M220" s="25"/>
      <c r="O220" s="2"/>
      <c r="P220" s="2"/>
      <c r="Q220" s="2"/>
      <c r="R220" s="2"/>
      <c r="T220" s="30"/>
      <c r="U220" s="30"/>
      <c r="V220" s="30"/>
      <c r="W220" s="30"/>
    </row>
    <row r="221" spans="1:23" s="6" customFormat="1" ht="21.75">
      <c r="A221" s="1"/>
      <c r="B221" s="2"/>
      <c r="C221" s="4"/>
      <c r="D221" s="2"/>
      <c r="E221" s="2"/>
      <c r="F221" s="2"/>
      <c r="G221" s="2"/>
      <c r="H221" s="34"/>
      <c r="I221" s="27"/>
      <c r="J221" s="49"/>
      <c r="K221" s="49"/>
      <c r="L221" s="49"/>
      <c r="M221" s="25"/>
      <c r="O221" s="2"/>
      <c r="P221" s="2"/>
      <c r="Q221" s="2"/>
      <c r="R221" s="2"/>
      <c r="T221" s="30"/>
      <c r="U221" s="30"/>
      <c r="V221" s="30"/>
      <c r="W221" s="30"/>
    </row>
    <row r="222" spans="1:23" s="6" customFormat="1" ht="21.75">
      <c r="A222" s="1"/>
      <c r="B222" s="2"/>
      <c r="C222" s="4"/>
      <c r="D222" s="2"/>
      <c r="E222" s="2"/>
      <c r="F222" s="2"/>
      <c r="G222" s="2"/>
      <c r="H222" s="34"/>
      <c r="I222" s="28"/>
      <c r="J222" s="49"/>
      <c r="K222" s="49"/>
      <c r="L222" s="49"/>
      <c r="M222" s="25"/>
      <c r="O222" s="2"/>
      <c r="P222" s="2"/>
      <c r="Q222" s="2"/>
      <c r="R222" s="2"/>
      <c r="T222" s="30"/>
      <c r="U222" s="30"/>
      <c r="V222" s="30"/>
      <c r="W222" s="30"/>
    </row>
    <row r="223" spans="1:23" s="5" customFormat="1" ht="21.75">
      <c r="A223" s="1"/>
      <c r="B223" s="2"/>
      <c r="C223" s="4"/>
      <c r="D223" s="2"/>
      <c r="E223" s="2"/>
      <c r="F223" s="2"/>
      <c r="G223" s="2"/>
      <c r="H223" s="34"/>
      <c r="I223" s="27"/>
      <c r="J223" s="49"/>
      <c r="K223" s="49"/>
      <c r="L223" s="49"/>
      <c r="M223" s="25"/>
      <c r="O223" s="2"/>
      <c r="P223" s="2"/>
      <c r="Q223" s="2"/>
      <c r="R223" s="2"/>
      <c r="T223" s="30"/>
      <c r="U223" s="30"/>
      <c r="V223" s="30"/>
      <c r="W223" s="30"/>
    </row>
    <row r="224" spans="1:23" s="6" customFormat="1" ht="21.75">
      <c r="A224" s="1"/>
      <c r="B224" s="2"/>
      <c r="C224" s="4"/>
      <c r="D224" s="2"/>
      <c r="E224" s="2"/>
      <c r="F224" s="2"/>
      <c r="G224" s="2"/>
      <c r="H224" s="34"/>
      <c r="I224" s="27"/>
      <c r="J224" s="49"/>
      <c r="K224" s="49"/>
      <c r="L224" s="49"/>
      <c r="M224" s="25"/>
      <c r="O224" s="2"/>
      <c r="P224" s="2"/>
      <c r="Q224" s="2"/>
      <c r="R224" s="2"/>
      <c r="T224" s="30"/>
      <c r="U224" s="30"/>
      <c r="V224" s="30"/>
      <c r="W224" s="30"/>
    </row>
    <row r="225" spans="1:23" s="6" customFormat="1" ht="21.75">
      <c r="A225" s="1"/>
      <c r="B225" s="2"/>
      <c r="C225" s="4"/>
      <c r="D225" s="2"/>
      <c r="E225" s="2"/>
      <c r="F225" s="2"/>
      <c r="G225" s="2"/>
      <c r="H225" s="34"/>
      <c r="I225" s="27"/>
      <c r="J225" s="49"/>
      <c r="K225" s="49"/>
      <c r="L225" s="49"/>
      <c r="M225" s="25"/>
      <c r="O225" s="2"/>
      <c r="P225" s="2"/>
      <c r="Q225" s="2"/>
      <c r="R225" s="2"/>
      <c r="T225" s="30"/>
      <c r="U225" s="30"/>
      <c r="V225" s="30"/>
      <c r="W225" s="30"/>
    </row>
    <row r="226" spans="1:23" s="6" customFormat="1" ht="21.75">
      <c r="A226" s="1"/>
      <c r="B226" s="2"/>
      <c r="C226" s="4"/>
      <c r="D226" s="2"/>
      <c r="E226" s="2"/>
      <c r="F226" s="2"/>
      <c r="G226" s="2"/>
      <c r="H226" s="34"/>
      <c r="I226" s="27"/>
      <c r="J226" s="49"/>
      <c r="K226" s="49"/>
      <c r="L226" s="49"/>
      <c r="M226" s="25"/>
      <c r="O226" s="2"/>
      <c r="P226" s="2"/>
      <c r="Q226" s="2"/>
      <c r="R226" s="2"/>
      <c r="T226" s="30"/>
      <c r="U226" s="30"/>
      <c r="V226" s="30"/>
      <c r="W226" s="30"/>
    </row>
    <row r="227" spans="1:23" s="6" customFormat="1" ht="21.75">
      <c r="A227" s="1"/>
      <c r="B227" s="2"/>
      <c r="C227" s="4"/>
      <c r="D227" s="2"/>
      <c r="E227" s="2"/>
      <c r="F227" s="2"/>
      <c r="G227" s="2"/>
      <c r="H227" s="34"/>
      <c r="I227" s="27"/>
      <c r="J227" s="49"/>
      <c r="K227" s="49"/>
      <c r="L227" s="49"/>
      <c r="M227" s="25"/>
      <c r="O227" s="2"/>
      <c r="P227" s="2"/>
      <c r="Q227" s="2"/>
      <c r="R227" s="2"/>
      <c r="T227" s="30"/>
      <c r="U227" s="30"/>
      <c r="V227" s="30"/>
      <c r="W227" s="30"/>
    </row>
    <row r="228" spans="1:23" s="6" customFormat="1" ht="21.75">
      <c r="A228" s="1"/>
      <c r="B228" s="2"/>
      <c r="C228" s="4"/>
      <c r="D228" s="2"/>
      <c r="E228" s="2"/>
      <c r="F228" s="2"/>
      <c r="G228" s="2"/>
      <c r="H228" s="34"/>
      <c r="I228" s="28"/>
      <c r="J228" s="49"/>
      <c r="K228" s="49"/>
      <c r="L228" s="49"/>
      <c r="M228" s="25"/>
      <c r="O228" s="2"/>
      <c r="P228" s="2"/>
      <c r="Q228" s="2"/>
      <c r="R228" s="2"/>
      <c r="T228" s="30"/>
      <c r="U228" s="30"/>
      <c r="V228" s="30"/>
      <c r="W228" s="30"/>
    </row>
    <row r="229" spans="1:23" s="5" customFormat="1" ht="21.75">
      <c r="A229" s="1"/>
      <c r="B229" s="2"/>
      <c r="C229" s="4"/>
      <c r="D229" s="2"/>
      <c r="E229" s="2"/>
      <c r="F229" s="2"/>
      <c r="G229" s="2"/>
      <c r="H229" s="34"/>
      <c r="I229" s="27"/>
      <c r="J229" s="49"/>
      <c r="K229" s="49"/>
      <c r="L229" s="49"/>
      <c r="M229" s="25"/>
      <c r="O229" s="2"/>
      <c r="P229" s="2"/>
      <c r="Q229" s="2"/>
      <c r="R229" s="2"/>
      <c r="T229" s="30"/>
      <c r="U229" s="30"/>
      <c r="V229" s="30"/>
      <c r="W229" s="30"/>
    </row>
    <row r="230" spans="1:23" s="6" customFormat="1" ht="21.75">
      <c r="A230" s="1"/>
      <c r="B230" s="2"/>
      <c r="C230" s="4"/>
      <c r="D230" s="2"/>
      <c r="E230" s="2"/>
      <c r="F230" s="2"/>
      <c r="G230" s="2"/>
      <c r="H230" s="34"/>
      <c r="I230" s="27"/>
      <c r="J230" s="49"/>
      <c r="K230" s="49"/>
      <c r="L230" s="49"/>
      <c r="M230" s="25"/>
      <c r="O230" s="2"/>
      <c r="P230" s="2"/>
      <c r="Q230" s="2"/>
      <c r="R230" s="2"/>
      <c r="T230" s="30"/>
      <c r="U230" s="30"/>
      <c r="V230" s="30"/>
      <c r="W230" s="30"/>
    </row>
    <row r="231" spans="1:23" s="6" customFormat="1" ht="21.75">
      <c r="A231" s="1"/>
      <c r="B231" s="2"/>
      <c r="C231" s="4"/>
      <c r="D231" s="2"/>
      <c r="E231" s="2"/>
      <c r="F231" s="2"/>
      <c r="G231" s="2"/>
      <c r="H231" s="34"/>
      <c r="I231" s="27"/>
      <c r="J231" s="49"/>
      <c r="K231" s="49"/>
      <c r="L231" s="49"/>
      <c r="M231" s="25"/>
      <c r="O231" s="2"/>
      <c r="P231" s="2"/>
      <c r="Q231" s="2"/>
      <c r="R231" s="2"/>
      <c r="T231" s="30"/>
      <c r="U231" s="30"/>
      <c r="V231" s="30"/>
      <c r="W231" s="30"/>
    </row>
    <row r="232" spans="1:23" s="6" customFormat="1" ht="21.75">
      <c r="A232" s="1"/>
      <c r="B232" s="2"/>
      <c r="C232" s="4"/>
      <c r="D232" s="2"/>
      <c r="E232" s="2"/>
      <c r="F232" s="2"/>
      <c r="G232" s="2"/>
      <c r="H232" s="34"/>
      <c r="I232" s="27"/>
      <c r="J232" s="49"/>
      <c r="K232" s="49"/>
      <c r="L232" s="49"/>
      <c r="M232" s="25"/>
      <c r="O232" s="2"/>
      <c r="P232" s="2"/>
      <c r="Q232" s="2"/>
      <c r="R232" s="2"/>
      <c r="T232" s="30"/>
      <c r="U232" s="30"/>
      <c r="V232" s="30"/>
      <c r="W232" s="30"/>
    </row>
    <row r="233" spans="1:23" s="6" customFormat="1" ht="21.75">
      <c r="A233" s="1"/>
      <c r="B233" s="2"/>
      <c r="C233" s="4"/>
      <c r="D233" s="2"/>
      <c r="E233" s="2"/>
      <c r="F233" s="2"/>
      <c r="G233" s="2"/>
      <c r="H233" s="34"/>
      <c r="I233" s="27"/>
      <c r="J233" s="49"/>
      <c r="K233" s="49"/>
      <c r="L233" s="49"/>
      <c r="M233" s="25"/>
      <c r="O233" s="2"/>
      <c r="P233" s="2"/>
      <c r="Q233" s="2"/>
      <c r="R233" s="2"/>
      <c r="T233" s="30"/>
      <c r="U233" s="30"/>
      <c r="V233" s="30"/>
      <c r="W233" s="30"/>
    </row>
    <row r="234" spans="1:23" s="6" customFormat="1" ht="21.75">
      <c r="A234" s="1"/>
      <c r="B234" s="2"/>
      <c r="C234" s="4"/>
      <c r="D234" s="2"/>
      <c r="E234" s="2"/>
      <c r="F234" s="2"/>
      <c r="G234" s="2"/>
      <c r="H234" s="34"/>
      <c r="I234" s="28"/>
      <c r="J234" s="49"/>
      <c r="K234" s="49"/>
      <c r="L234" s="49"/>
      <c r="M234" s="25"/>
      <c r="O234" s="2"/>
      <c r="P234" s="2"/>
      <c r="Q234" s="2"/>
      <c r="R234" s="2"/>
      <c r="T234" s="30"/>
      <c r="U234" s="30"/>
      <c r="V234" s="30"/>
      <c r="W234" s="30"/>
    </row>
    <row r="235" spans="1:23" s="5" customFormat="1" ht="21.75">
      <c r="A235" s="1"/>
      <c r="B235" s="2"/>
      <c r="C235" s="4"/>
      <c r="D235" s="2"/>
      <c r="E235" s="2"/>
      <c r="F235" s="2"/>
      <c r="G235" s="2"/>
      <c r="H235" s="34"/>
      <c r="I235" s="27"/>
      <c r="J235" s="49"/>
      <c r="K235" s="49"/>
      <c r="L235" s="49"/>
      <c r="M235" s="25"/>
      <c r="O235" s="2"/>
      <c r="P235" s="2"/>
      <c r="Q235" s="2"/>
      <c r="R235" s="2"/>
      <c r="T235" s="30"/>
      <c r="U235" s="30"/>
      <c r="V235" s="30"/>
      <c r="W235" s="30"/>
    </row>
    <row r="236" spans="1:23" s="6" customFormat="1" ht="21.75">
      <c r="A236" s="1"/>
      <c r="B236" s="2"/>
      <c r="C236" s="4"/>
      <c r="D236" s="2"/>
      <c r="E236" s="2"/>
      <c r="F236" s="2"/>
      <c r="G236" s="2"/>
      <c r="H236" s="34"/>
      <c r="I236" s="27"/>
      <c r="J236" s="49"/>
      <c r="K236" s="49"/>
      <c r="L236" s="49"/>
      <c r="M236" s="25"/>
      <c r="O236" s="2"/>
      <c r="P236" s="2"/>
      <c r="Q236" s="2"/>
      <c r="R236" s="2"/>
      <c r="T236" s="30"/>
      <c r="U236" s="30"/>
      <c r="V236" s="30"/>
      <c r="W236" s="30"/>
    </row>
    <row r="237" spans="1:23" s="6" customFormat="1" ht="21.75">
      <c r="A237" s="1"/>
      <c r="B237" s="2"/>
      <c r="C237" s="4"/>
      <c r="D237" s="2"/>
      <c r="E237" s="2"/>
      <c r="F237" s="2"/>
      <c r="G237" s="2"/>
      <c r="H237" s="34"/>
      <c r="I237" s="27"/>
      <c r="J237" s="49"/>
      <c r="K237" s="49"/>
      <c r="L237" s="49"/>
      <c r="M237" s="25"/>
      <c r="O237" s="2"/>
      <c r="P237" s="2"/>
      <c r="Q237" s="2"/>
      <c r="R237" s="2"/>
      <c r="T237" s="30"/>
      <c r="U237" s="30"/>
      <c r="V237" s="30"/>
      <c r="W237" s="30"/>
    </row>
    <row r="238" spans="1:23" s="6" customFormat="1" ht="21.75">
      <c r="A238" s="1"/>
      <c r="B238" s="2"/>
      <c r="C238" s="4"/>
      <c r="D238" s="2"/>
      <c r="E238" s="2"/>
      <c r="F238" s="2"/>
      <c r="G238" s="2"/>
      <c r="H238" s="34"/>
      <c r="I238" s="27"/>
      <c r="J238" s="49"/>
      <c r="K238" s="49"/>
      <c r="L238" s="49"/>
      <c r="M238" s="25"/>
      <c r="O238" s="2"/>
      <c r="P238" s="2"/>
      <c r="Q238" s="2"/>
      <c r="R238" s="2"/>
      <c r="T238" s="30"/>
      <c r="U238" s="30"/>
      <c r="V238" s="30"/>
      <c r="W238" s="30"/>
    </row>
    <row r="239" spans="1:23" s="6" customFormat="1" ht="21.75">
      <c r="A239" s="1"/>
      <c r="B239" s="2"/>
      <c r="C239" s="4"/>
      <c r="D239" s="2"/>
      <c r="E239" s="2"/>
      <c r="F239" s="2"/>
      <c r="G239" s="2"/>
      <c r="H239" s="34"/>
      <c r="I239" s="28"/>
      <c r="J239" s="49"/>
      <c r="K239" s="49"/>
      <c r="L239" s="49"/>
      <c r="M239" s="25"/>
      <c r="O239" s="2"/>
      <c r="P239" s="2"/>
      <c r="Q239" s="2"/>
      <c r="R239" s="2"/>
      <c r="T239" s="30"/>
      <c r="U239" s="30"/>
      <c r="V239" s="30"/>
      <c r="W239" s="30"/>
    </row>
    <row r="240" spans="1:23" s="6" customFormat="1" ht="21.75">
      <c r="A240" s="1"/>
      <c r="B240" s="2"/>
      <c r="C240" s="4"/>
      <c r="D240" s="2"/>
      <c r="E240" s="2"/>
      <c r="F240" s="2"/>
      <c r="G240" s="2"/>
      <c r="H240" s="34"/>
      <c r="I240" s="33"/>
      <c r="J240" s="49"/>
      <c r="K240" s="49"/>
      <c r="L240" s="49"/>
      <c r="M240" s="25"/>
      <c r="O240" s="2"/>
      <c r="P240" s="2"/>
      <c r="Q240" s="2"/>
      <c r="R240" s="2"/>
      <c r="T240" s="30"/>
      <c r="U240" s="30"/>
      <c r="V240" s="30"/>
      <c r="W240" s="30"/>
    </row>
    <row r="241" spans="1:23" s="6" customFormat="1" ht="21.75" hidden="1">
      <c r="A241" s="1"/>
      <c r="B241" s="2"/>
      <c r="C241" s="4"/>
      <c r="D241" s="2"/>
      <c r="E241" s="2"/>
      <c r="F241" s="2"/>
      <c r="G241" s="2"/>
      <c r="H241" s="34"/>
      <c r="I241" s="33"/>
      <c r="J241" s="49"/>
      <c r="K241" s="49"/>
      <c r="L241" s="49"/>
      <c r="M241" s="25"/>
      <c r="O241" s="2"/>
      <c r="P241" s="2"/>
      <c r="Q241" s="2"/>
      <c r="R241" s="2"/>
      <c r="T241" s="30"/>
      <c r="U241" s="30"/>
      <c r="V241" s="30"/>
      <c r="W241" s="30"/>
    </row>
    <row r="242" spans="1:23" s="6" customFormat="1" ht="21.75">
      <c r="A242" s="1"/>
      <c r="B242" s="2"/>
      <c r="C242" s="4"/>
      <c r="D242" s="2"/>
      <c r="E242" s="2"/>
      <c r="F242" s="2"/>
      <c r="G242" s="2"/>
      <c r="H242" s="34"/>
      <c r="I242" s="33"/>
      <c r="J242" s="49"/>
      <c r="K242" s="49"/>
      <c r="L242" s="49"/>
      <c r="M242" s="25"/>
      <c r="O242" s="2"/>
      <c r="P242" s="2"/>
      <c r="Q242" s="2"/>
      <c r="R242" s="2"/>
      <c r="T242" s="30"/>
      <c r="U242" s="30"/>
      <c r="V242" s="30"/>
      <c r="W242" s="30"/>
    </row>
    <row r="243" spans="1:23" s="6" customFormat="1" ht="21.75">
      <c r="A243" s="1"/>
      <c r="B243" s="2"/>
      <c r="C243" s="4"/>
      <c r="D243" s="2"/>
      <c r="E243" s="2"/>
      <c r="F243" s="2"/>
      <c r="G243" s="2"/>
      <c r="H243" s="34"/>
      <c r="I243" s="33"/>
      <c r="J243" s="49"/>
      <c r="K243" s="49"/>
      <c r="L243" s="49"/>
      <c r="M243" s="25"/>
      <c r="O243" s="2"/>
      <c r="P243" s="2"/>
      <c r="Q243" s="2"/>
      <c r="R243" s="2"/>
      <c r="T243" s="30"/>
      <c r="U243" s="30"/>
      <c r="V243" s="30"/>
      <c r="W243" s="30"/>
    </row>
    <row r="244" spans="1:23" s="6" customFormat="1" ht="21.75">
      <c r="A244" s="1"/>
      <c r="B244" s="2"/>
      <c r="C244" s="4"/>
      <c r="D244" s="2"/>
      <c r="E244" s="2"/>
      <c r="F244" s="2"/>
      <c r="G244" s="2"/>
      <c r="H244" s="34"/>
      <c r="I244" s="33"/>
      <c r="J244" s="49"/>
      <c r="K244" s="49"/>
      <c r="L244" s="49"/>
      <c r="M244" s="25"/>
      <c r="O244" s="2"/>
      <c r="P244" s="2"/>
      <c r="Q244" s="2"/>
      <c r="R244" s="2"/>
      <c r="T244" s="30"/>
      <c r="U244" s="30"/>
      <c r="V244" s="30"/>
      <c r="W244" s="30"/>
    </row>
    <row r="245" spans="1:23" s="6" customFormat="1" ht="21.75">
      <c r="A245" s="1"/>
      <c r="B245" s="2"/>
      <c r="C245" s="4"/>
      <c r="D245" s="2"/>
      <c r="E245" s="2"/>
      <c r="F245" s="2"/>
      <c r="G245" s="2"/>
      <c r="H245" s="34"/>
      <c r="I245" s="33"/>
      <c r="J245" s="49"/>
      <c r="K245" s="49"/>
      <c r="L245" s="49"/>
      <c r="M245" s="25"/>
      <c r="O245" s="2"/>
      <c r="P245" s="2"/>
      <c r="Q245" s="2"/>
      <c r="R245" s="2"/>
      <c r="T245" s="30"/>
      <c r="U245" s="30"/>
      <c r="V245" s="30"/>
      <c r="W245" s="30"/>
    </row>
    <row r="246" spans="1:23" s="6" customFormat="1" ht="21.75">
      <c r="A246" s="1"/>
      <c r="B246" s="2"/>
      <c r="C246" s="4"/>
      <c r="D246" s="2"/>
      <c r="E246" s="2"/>
      <c r="F246" s="2"/>
      <c r="G246" s="2"/>
      <c r="H246" s="34"/>
      <c r="I246" s="33"/>
      <c r="J246" s="49"/>
      <c r="K246" s="49"/>
      <c r="L246" s="49"/>
      <c r="M246" s="25"/>
      <c r="O246" s="2"/>
      <c r="P246" s="2"/>
      <c r="Q246" s="2"/>
      <c r="R246" s="2"/>
      <c r="T246" s="30"/>
      <c r="U246" s="30"/>
      <c r="V246" s="30"/>
      <c r="W246" s="30"/>
    </row>
    <row r="247" spans="1:23" s="6" customFormat="1" ht="21.75">
      <c r="A247" s="1"/>
      <c r="B247" s="2"/>
      <c r="C247" s="4"/>
      <c r="D247" s="2"/>
      <c r="E247" s="2"/>
      <c r="F247" s="2"/>
      <c r="G247" s="2"/>
      <c r="H247" s="34"/>
      <c r="I247" s="33"/>
      <c r="J247" s="49"/>
      <c r="K247" s="49"/>
      <c r="L247" s="49"/>
      <c r="M247" s="25"/>
      <c r="O247" s="2"/>
      <c r="P247" s="2"/>
      <c r="Q247" s="2"/>
      <c r="R247" s="2"/>
      <c r="T247" s="30"/>
      <c r="U247" s="30"/>
      <c r="V247" s="30"/>
      <c r="W247" s="30"/>
    </row>
    <row r="248" spans="1:23" s="6" customFormat="1" ht="21.75">
      <c r="A248" s="1"/>
      <c r="B248" s="2"/>
      <c r="C248" s="4"/>
      <c r="D248" s="2"/>
      <c r="E248" s="2"/>
      <c r="F248" s="2"/>
      <c r="G248" s="2"/>
      <c r="H248" s="34"/>
      <c r="I248" s="33"/>
      <c r="J248" s="49"/>
      <c r="K248" s="49"/>
      <c r="L248" s="49"/>
      <c r="M248" s="25"/>
      <c r="O248" s="2"/>
      <c r="P248" s="2"/>
      <c r="Q248" s="2"/>
      <c r="R248" s="2"/>
      <c r="T248" s="30"/>
      <c r="U248" s="30"/>
      <c r="V248" s="30"/>
      <c r="W248" s="30"/>
    </row>
    <row r="249" spans="1:23" s="6" customFormat="1" ht="21.75">
      <c r="A249" s="1"/>
      <c r="B249" s="2"/>
      <c r="C249" s="4"/>
      <c r="D249" s="2"/>
      <c r="E249" s="2"/>
      <c r="F249" s="2"/>
      <c r="G249" s="2"/>
      <c r="H249" s="34"/>
      <c r="I249" s="34"/>
      <c r="J249" s="49"/>
      <c r="K249" s="49"/>
      <c r="L249" s="49"/>
      <c r="M249" s="25"/>
      <c r="O249" s="2"/>
      <c r="P249" s="2"/>
      <c r="Q249" s="2"/>
      <c r="R249" s="2"/>
      <c r="T249" s="30"/>
      <c r="U249" s="30"/>
      <c r="V249" s="30"/>
      <c r="W249" s="30"/>
    </row>
  </sheetData>
  <sheetProtection/>
  <mergeCells count="189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C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C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C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C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C75"/>
    <mergeCell ref="A76:B76"/>
    <mergeCell ref="A77:B77"/>
    <mergeCell ref="A74:B74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C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C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C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C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C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B148"/>
    <mergeCell ref="A150:B150"/>
    <mergeCell ref="A151:B151"/>
    <mergeCell ref="A152:C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C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84:B184"/>
    <mergeCell ref="A185:B185"/>
    <mergeCell ref="A186:B186"/>
    <mergeCell ref="A187:B187"/>
    <mergeCell ref="A176:B176"/>
    <mergeCell ref="A177:B177"/>
    <mergeCell ref="A178:B178"/>
    <mergeCell ref="A179:C179"/>
    <mergeCell ref="A180:B180"/>
    <mergeCell ref="A181:B181"/>
    <mergeCell ref="A188:B188"/>
    <mergeCell ref="A189:B189"/>
    <mergeCell ref="A190:B190"/>
    <mergeCell ref="A191:C191"/>
    <mergeCell ref="A192:C192"/>
    <mergeCell ref="A1:W1"/>
    <mergeCell ref="A2:W2"/>
    <mergeCell ref="A3:W3"/>
    <mergeCell ref="A182:B182"/>
    <mergeCell ref="A183:B183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krirkkrit.k</cp:lastModifiedBy>
  <cp:lastPrinted>2013-07-26T10:19:54Z</cp:lastPrinted>
  <dcterms:created xsi:type="dcterms:W3CDTF">2008-05-01T02:20:28Z</dcterms:created>
  <dcterms:modified xsi:type="dcterms:W3CDTF">2013-10-28T06:53:47Z</dcterms:modified>
  <cp:category/>
  <cp:version/>
  <cp:contentType/>
  <cp:contentStatus/>
</cp:coreProperties>
</file>